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D:\AR03-25\M-B Co\"/>
    </mc:Choice>
  </mc:AlternateContent>
  <xr:revisionPtr revIDLastSave="0" documentId="13_ncr:1_{067FEF89-6D24-4325-9265-DFF4AD0ED4C0}" xr6:coauthVersionLast="47" xr6:coauthVersionMax="47" xr10:uidLastSave="{00000000-0000-0000-0000-000000000000}"/>
  <bookViews>
    <workbookView xWindow="-108" yWindow="-108" windowWidth="23256" windowHeight="12456" activeTab="10" xr2:uid="{00000000-000D-0000-FFFF-FFFF00000000}"/>
  </bookViews>
  <sheets>
    <sheet name="Price Summary" sheetId="23" r:id="rId1"/>
    <sheet name="MB6P" sheetId="53" r:id="rId2"/>
    <sheet name="MB5" sheetId="30" r:id="rId3"/>
    <sheet name="MB4 Blower" sheetId="29" r:id="rId4"/>
    <sheet name="OSK H-Series Blower" sheetId="56" r:id="rId5"/>
    <sheet name="MB3 Broom" sheetId="27" r:id="rId6"/>
    <sheet name="MB3 Plow" sheetId="28" r:id="rId7"/>
    <sheet name="MB2" sheetId="40" r:id="rId8"/>
    <sheet name="MB2 Deicer Sprdr" sheetId="54" r:id="rId9"/>
    <sheet name="M-B All Wheel Steer Kit" sheetId="42" r:id="rId10"/>
    <sheet name="North Star" sheetId="41" r:id="rId11"/>
    <sheet name="MB Deicer" sheetId="52" r:id="rId12"/>
    <sheet name="CRDL" sheetId="11" r:id="rId13"/>
    <sheet name="TTB" sheetId="36" r:id="rId14"/>
    <sheet name="TOWV" sheetId="35" r:id="rId15"/>
    <sheet name="TOWGA" sheetId="34" r:id="rId16"/>
    <sheet name="4600 Pivot" sheetId="39" r:id="rId17"/>
    <sheet name="TRT" sheetId="55" r:id="rId18"/>
    <sheet name="P5000" sheetId="32" r:id="rId19"/>
    <sheet name="P5500-C" sheetId="25" r:id="rId20"/>
    <sheet name="P3UB Scraper" sheetId="45" r:id="rId21"/>
    <sheet name="P8200-R" sheetId="51" r:id="rId22"/>
  </sheets>
  <definedNames>
    <definedName name="_xlnm.Print_Area" localSheetId="16">'4600 Pivot'!$A$1:$E$98</definedName>
    <definedName name="_xlnm.Print_Area" localSheetId="7">'MB2'!$A$1:$E$127</definedName>
    <definedName name="_xlnm.Print_Area" localSheetId="2">'MB5'!$A$1:$G$153</definedName>
    <definedName name="_xlnm.Print_Area" localSheetId="10">'North Star'!$A$1:$E$123</definedName>
    <definedName name="_xlnm.Print_Area" localSheetId="0">'Price Summary'!$A$1:$C$24</definedName>
    <definedName name="_xlnm.Print_Area" localSheetId="15">TOWGA!$A$1:$E$102</definedName>
    <definedName name="_xlnm.Print_Area" localSheetId="14">TOWV!$A$1:$E$113</definedName>
    <definedName name="_xlnm.Print_Area" localSheetId="13">TTB!$A$1:$E$107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9" i="53" l="1"/>
  <c r="F27" i="56"/>
  <c r="E27" i="56"/>
  <c r="E16" i="56"/>
  <c r="E20" i="56" s="1"/>
  <c r="F16" i="56" l="1"/>
  <c r="F20" i="56" s="1"/>
  <c r="D22" i="56" l="1"/>
  <c r="E22" i="56" s="1"/>
  <c r="E28" i="56" s="1"/>
  <c r="F22" i="56" l="1"/>
  <c r="F28" i="56" s="1"/>
  <c r="F139" i="54" l="1"/>
  <c r="F133" i="54"/>
  <c r="F131" i="54"/>
  <c r="E131" i="54"/>
  <c r="F130" i="54"/>
  <c r="E130" i="54"/>
  <c r="F120" i="54"/>
  <c r="F119" i="54"/>
  <c r="F118" i="54"/>
  <c r="F117" i="54"/>
  <c r="F116" i="54"/>
  <c r="F115" i="54"/>
  <c r="F114" i="54"/>
  <c r="F110" i="54"/>
  <c r="F107" i="54"/>
  <c r="F95" i="54"/>
  <c r="F88" i="54"/>
  <c r="F66" i="54"/>
  <c r="F30" i="55"/>
  <c r="F63" i="55"/>
  <c r="F62" i="55"/>
  <c r="F61" i="55"/>
  <c r="F60" i="55"/>
  <c r="F57" i="55"/>
  <c r="F55" i="55"/>
  <c r="F53" i="55"/>
  <c r="F51" i="55"/>
  <c r="F50" i="55"/>
  <c r="F49" i="55"/>
  <c r="F48" i="55"/>
  <c r="F47" i="55"/>
  <c r="F46" i="55"/>
  <c r="F43" i="55"/>
  <c r="F42" i="55"/>
  <c r="F41" i="55"/>
  <c r="F40" i="55"/>
  <c r="F39" i="55"/>
  <c r="F36" i="55"/>
  <c r="F35" i="55"/>
  <c r="F33" i="55"/>
  <c r="F29" i="55"/>
  <c r="F28" i="55"/>
  <c r="F25" i="55"/>
  <c r="F24" i="55"/>
  <c r="F21" i="55"/>
  <c r="F19" i="55"/>
  <c r="F16" i="55"/>
  <c r="E63" i="55"/>
  <c r="E53" i="55"/>
  <c r="E52" i="55"/>
  <c r="E51" i="55"/>
  <c r="E50" i="55"/>
  <c r="E49" i="55"/>
  <c r="E48" i="55"/>
  <c r="E47" i="55"/>
  <c r="E46" i="55"/>
  <c r="E43" i="55"/>
  <c r="E42" i="55"/>
  <c r="E41" i="55"/>
  <c r="E40" i="55"/>
  <c r="E39" i="55"/>
  <c r="E38" i="55"/>
  <c r="E35" i="55"/>
  <c r="E34" i="55"/>
  <c r="F34" i="55" s="1"/>
  <c r="F54" i="55" s="1"/>
  <c r="E33" i="55"/>
  <c r="E30" i="55"/>
  <c r="E29" i="55"/>
  <c r="E28" i="55"/>
  <c r="E25" i="55"/>
  <c r="E24" i="55"/>
  <c r="E16" i="55"/>
  <c r="E19" i="55" s="1"/>
  <c r="E21" i="55" s="1"/>
  <c r="E55" i="55" s="1"/>
  <c r="E138" i="54"/>
  <c r="E129" i="54"/>
  <c r="E128" i="54"/>
  <c r="E127" i="54"/>
  <c r="E126" i="54"/>
  <c r="E110" i="54"/>
  <c r="E107" i="54"/>
  <c r="E106" i="54"/>
  <c r="F106" i="54" s="1"/>
  <c r="E105" i="54"/>
  <c r="F105" i="54" s="1"/>
  <c r="E104" i="54"/>
  <c r="F104" i="54" s="1"/>
  <c r="E101" i="54"/>
  <c r="F101" i="54" s="1"/>
  <c r="E100" i="54"/>
  <c r="F100" i="54" s="1"/>
  <c r="E99" i="54"/>
  <c r="F99" i="54" s="1"/>
  <c r="E98" i="54"/>
  <c r="E97" i="54"/>
  <c r="E96" i="54"/>
  <c r="F96" i="54" s="1"/>
  <c r="E94" i="54"/>
  <c r="F94" i="54" s="1"/>
  <c r="E93" i="54"/>
  <c r="F93" i="54" s="1"/>
  <c r="E92" i="54"/>
  <c r="F92" i="54" s="1"/>
  <c r="E91" i="54"/>
  <c r="F91" i="54" s="1"/>
  <c r="E90" i="54"/>
  <c r="F90" i="54" s="1"/>
  <c r="E89" i="54"/>
  <c r="F89" i="54" s="1"/>
  <c r="E87" i="54"/>
  <c r="F87" i="54" s="1"/>
  <c r="E86" i="54"/>
  <c r="F86" i="54" s="1"/>
  <c r="E85" i="54"/>
  <c r="F85" i="54" s="1"/>
  <c r="E84" i="54"/>
  <c r="F84" i="54" s="1"/>
  <c r="E83" i="54"/>
  <c r="F83" i="54" s="1"/>
  <c r="E82" i="54"/>
  <c r="F82" i="54" s="1"/>
  <c r="E80" i="54"/>
  <c r="E79" i="54"/>
  <c r="F79" i="54" s="1"/>
  <c r="E78" i="54"/>
  <c r="F78" i="54" s="1"/>
  <c r="E77" i="54"/>
  <c r="F77" i="54" s="1"/>
  <c r="E76" i="54"/>
  <c r="F76" i="54" s="1"/>
  <c r="E75" i="54"/>
  <c r="F75" i="54" s="1"/>
  <c r="E72" i="54"/>
  <c r="E71" i="54"/>
  <c r="F71" i="54" s="1"/>
  <c r="E70" i="54"/>
  <c r="F70" i="54" s="1"/>
  <c r="E69" i="54"/>
  <c r="F69" i="54" s="1"/>
  <c r="E68" i="54"/>
  <c r="F68" i="54" s="1"/>
  <c r="E65" i="54"/>
  <c r="F65" i="54" s="1"/>
  <c r="E64" i="54"/>
  <c r="E63" i="54"/>
  <c r="E60" i="54"/>
  <c r="F60" i="54" s="1"/>
  <c r="E59" i="54"/>
  <c r="F59" i="54" s="1"/>
  <c r="E58" i="54"/>
  <c r="F58" i="54" s="1"/>
  <c r="E57" i="54"/>
  <c r="F57" i="54" s="1"/>
  <c r="E56" i="54"/>
  <c r="F56" i="54" s="1"/>
  <c r="E55" i="54"/>
  <c r="F55" i="54" s="1"/>
  <c r="E54" i="54"/>
  <c r="F54" i="54" s="1"/>
  <c r="E53" i="54"/>
  <c r="F53" i="54" s="1"/>
  <c r="E52" i="54"/>
  <c r="F52" i="54" s="1"/>
  <c r="E51" i="54"/>
  <c r="F51" i="54" s="1"/>
  <c r="E50" i="54"/>
  <c r="F50" i="54" s="1"/>
  <c r="E49" i="54"/>
  <c r="F49" i="54" s="1"/>
  <c r="E48" i="54"/>
  <c r="F48" i="54" s="1"/>
  <c r="E47" i="54"/>
  <c r="F47" i="54" s="1"/>
  <c r="E46" i="54"/>
  <c r="F46" i="54" s="1"/>
  <c r="E45" i="54"/>
  <c r="F45" i="54" s="1"/>
  <c r="E44" i="54"/>
  <c r="F44" i="54" s="1"/>
  <c r="E43" i="54"/>
  <c r="E40" i="54"/>
  <c r="F40" i="54" s="1"/>
  <c r="E39" i="54"/>
  <c r="F39" i="54" s="1"/>
  <c r="E38" i="54"/>
  <c r="F38" i="54" s="1"/>
  <c r="E37" i="54"/>
  <c r="F37" i="54" s="1"/>
  <c r="E36" i="54"/>
  <c r="F36" i="54" s="1"/>
  <c r="E35" i="54"/>
  <c r="F35" i="54" s="1"/>
  <c r="E34" i="54"/>
  <c r="F34" i="54" s="1"/>
  <c r="E33" i="54"/>
  <c r="F33" i="54" s="1"/>
  <c r="E32" i="54"/>
  <c r="F32" i="54" s="1"/>
  <c r="E31" i="54"/>
  <c r="F31" i="54" s="1"/>
  <c r="E30" i="54"/>
  <c r="F30" i="54" s="1"/>
  <c r="E29" i="54"/>
  <c r="F29" i="54" s="1"/>
  <c r="E28" i="54"/>
  <c r="F28" i="54" s="1"/>
  <c r="E27" i="54"/>
  <c r="F27" i="54" s="1"/>
  <c r="E26" i="54"/>
  <c r="F26" i="54" s="1"/>
  <c r="E25" i="54"/>
  <c r="F25" i="54" s="1"/>
  <c r="E24" i="54"/>
  <c r="E16" i="54"/>
  <c r="E19" i="54" s="1"/>
  <c r="E21" i="54" s="1"/>
  <c r="E122" i="54" s="1"/>
  <c r="F153" i="53"/>
  <c r="E153" i="53"/>
  <c r="E142" i="53"/>
  <c r="F142" i="53" s="1"/>
  <c r="E141" i="53"/>
  <c r="F141" i="53" s="1"/>
  <c r="E140" i="53"/>
  <c r="F140" i="53" s="1"/>
  <c r="E139" i="53"/>
  <c r="F139" i="53" s="1"/>
  <c r="E136" i="53"/>
  <c r="F136" i="53" s="1"/>
  <c r="E135" i="53"/>
  <c r="F135" i="53" s="1"/>
  <c r="E134" i="53"/>
  <c r="F134" i="53" s="1"/>
  <c r="E133" i="53"/>
  <c r="F133" i="53" s="1"/>
  <c r="E130" i="53"/>
  <c r="F130" i="53" s="1"/>
  <c r="E129" i="53"/>
  <c r="F129" i="53" s="1"/>
  <c r="E128" i="53"/>
  <c r="F128" i="53" s="1"/>
  <c r="E125" i="53"/>
  <c r="F125" i="53" s="1"/>
  <c r="E124" i="53"/>
  <c r="F124" i="53" s="1"/>
  <c r="E123" i="53"/>
  <c r="F123" i="53" s="1"/>
  <c r="E122" i="53"/>
  <c r="F122" i="53" s="1"/>
  <c r="E121" i="53"/>
  <c r="F121" i="53" s="1"/>
  <c r="E118" i="53"/>
  <c r="F118" i="53" s="1"/>
  <c r="E117" i="53"/>
  <c r="F117" i="53" s="1"/>
  <c r="E116" i="53"/>
  <c r="F116" i="53" s="1"/>
  <c r="E115" i="53"/>
  <c r="F115" i="53" s="1"/>
  <c r="E114" i="53"/>
  <c r="F114" i="53" s="1"/>
  <c r="E113" i="53"/>
  <c r="F113" i="53" s="1"/>
  <c r="E112" i="53"/>
  <c r="F112" i="53" s="1"/>
  <c r="E107" i="53"/>
  <c r="F107" i="53" s="1"/>
  <c r="E106" i="53"/>
  <c r="F106" i="53" s="1"/>
  <c r="E105" i="53"/>
  <c r="F105" i="53" s="1"/>
  <c r="E104" i="53"/>
  <c r="F104" i="53" s="1"/>
  <c r="E101" i="53"/>
  <c r="F101" i="53" s="1"/>
  <c r="E100" i="53"/>
  <c r="F100" i="53" s="1"/>
  <c r="E99" i="53"/>
  <c r="F99" i="53" s="1"/>
  <c r="E98" i="53"/>
  <c r="F98" i="53" s="1"/>
  <c r="E96" i="53"/>
  <c r="F96" i="53" s="1"/>
  <c r="E95" i="53"/>
  <c r="F95" i="53" s="1"/>
  <c r="E94" i="53"/>
  <c r="F94" i="53" s="1"/>
  <c r="E93" i="53"/>
  <c r="F93" i="53" s="1"/>
  <c r="E91" i="53"/>
  <c r="F91" i="53" s="1"/>
  <c r="E90" i="53"/>
  <c r="F90" i="53" s="1"/>
  <c r="E89" i="53"/>
  <c r="F89" i="53" s="1"/>
  <c r="E88" i="53"/>
  <c r="F88" i="53" s="1"/>
  <c r="E86" i="53"/>
  <c r="F86" i="53" s="1"/>
  <c r="E85" i="53"/>
  <c r="F85" i="53" s="1"/>
  <c r="E84" i="53"/>
  <c r="F84" i="53" s="1"/>
  <c r="E83" i="53"/>
  <c r="F83" i="53" s="1"/>
  <c r="E82" i="53"/>
  <c r="F82" i="53" s="1"/>
  <c r="E81" i="53"/>
  <c r="F81" i="53" s="1"/>
  <c r="E78" i="53"/>
  <c r="F78" i="53" s="1"/>
  <c r="E77" i="53"/>
  <c r="F77" i="53" s="1"/>
  <c r="E76" i="53"/>
  <c r="F76" i="53" s="1"/>
  <c r="E75" i="53"/>
  <c r="F75" i="53" s="1"/>
  <c r="E72" i="53"/>
  <c r="F72" i="53" s="1"/>
  <c r="E71" i="53"/>
  <c r="F71" i="53" s="1"/>
  <c r="E70" i="53"/>
  <c r="F70" i="53" s="1"/>
  <c r="E69" i="53"/>
  <c r="F69" i="53" s="1"/>
  <c r="E68" i="53"/>
  <c r="F68" i="53" s="1"/>
  <c r="E67" i="53"/>
  <c r="F67" i="53" s="1"/>
  <c r="E64" i="53"/>
  <c r="F64" i="53" s="1"/>
  <c r="F63" i="53"/>
  <c r="E63" i="53"/>
  <c r="E62" i="53"/>
  <c r="F62" i="53" s="1"/>
  <c r="E59" i="53"/>
  <c r="F59" i="53" s="1"/>
  <c r="E58" i="53"/>
  <c r="F58" i="53" s="1"/>
  <c r="E57" i="53"/>
  <c r="F57" i="53" s="1"/>
  <c r="E56" i="53"/>
  <c r="F56" i="53" s="1"/>
  <c r="E55" i="53"/>
  <c r="F55" i="53" s="1"/>
  <c r="E54" i="53"/>
  <c r="F54" i="53" s="1"/>
  <c r="E53" i="53"/>
  <c r="F53" i="53" s="1"/>
  <c r="E52" i="53"/>
  <c r="F52" i="53" s="1"/>
  <c r="E51" i="53"/>
  <c r="F51" i="53" s="1"/>
  <c r="E50" i="53"/>
  <c r="F50" i="53" s="1"/>
  <c r="E49" i="53"/>
  <c r="F49" i="53" s="1"/>
  <c r="E48" i="53"/>
  <c r="F48" i="53" s="1"/>
  <c r="E47" i="53"/>
  <c r="F47" i="53" s="1"/>
  <c r="E46" i="53"/>
  <c r="F46" i="53" s="1"/>
  <c r="E45" i="53"/>
  <c r="F45" i="53" s="1"/>
  <c r="E44" i="53"/>
  <c r="F44" i="53" s="1"/>
  <c r="E43" i="53"/>
  <c r="F43" i="53" s="1"/>
  <c r="E40" i="53"/>
  <c r="F40" i="53" s="1"/>
  <c r="E39" i="53"/>
  <c r="F39" i="53" s="1"/>
  <c r="E38" i="53"/>
  <c r="F38" i="53" s="1"/>
  <c r="E37" i="53"/>
  <c r="F37" i="53" s="1"/>
  <c r="E36" i="53"/>
  <c r="F36" i="53" s="1"/>
  <c r="E35" i="53"/>
  <c r="F35" i="53" s="1"/>
  <c r="E34" i="53"/>
  <c r="F34" i="53" s="1"/>
  <c r="E33" i="53"/>
  <c r="F33" i="53" s="1"/>
  <c r="E32" i="53"/>
  <c r="F32" i="53" s="1"/>
  <c r="E31" i="53"/>
  <c r="F31" i="53" s="1"/>
  <c r="E30" i="53"/>
  <c r="F30" i="53" s="1"/>
  <c r="E29" i="53"/>
  <c r="F29" i="53" s="1"/>
  <c r="E28" i="53"/>
  <c r="F28" i="53" s="1"/>
  <c r="E27" i="53"/>
  <c r="F27" i="53" s="1"/>
  <c r="E26" i="53"/>
  <c r="F26" i="53" s="1"/>
  <c r="E25" i="53"/>
  <c r="F25" i="53" s="1"/>
  <c r="E24" i="53"/>
  <c r="F24" i="53" s="1"/>
  <c r="E16" i="53"/>
  <c r="F16" i="53" s="1"/>
  <c r="F19" i="53" s="1"/>
  <c r="F21" i="53" s="1"/>
  <c r="F145" i="53" s="1"/>
  <c r="E19" i="53" l="1"/>
  <c r="E21" i="53" s="1"/>
  <c r="E145" i="53" s="1"/>
  <c r="F144" i="53"/>
  <c r="F146" i="53" s="1"/>
  <c r="E144" i="53"/>
  <c r="F121" i="54"/>
  <c r="F123" i="54" s="1"/>
  <c r="E121" i="54"/>
  <c r="F16" i="54"/>
  <c r="F24" i="54"/>
  <c r="E54" i="55"/>
  <c r="E56" i="55"/>
  <c r="F56" i="55" s="1"/>
  <c r="E146" i="53" l="1"/>
  <c r="D148" i="53"/>
  <c r="F19" i="54"/>
  <c r="F21" i="54" s="1"/>
  <c r="F122" i="54"/>
  <c r="E123" i="54"/>
  <c r="D58" i="55"/>
  <c r="E58" i="55" s="1"/>
  <c r="E148" i="53" l="1"/>
  <c r="E154" i="53" s="1"/>
  <c r="F148" i="53"/>
  <c r="F154" i="53" s="1"/>
  <c r="D133" i="54"/>
  <c r="E133" i="54" s="1"/>
  <c r="E139" i="54" s="1"/>
  <c r="E64" i="55"/>
  <c r="F64" i="55" s="1"/>
  <c r="F58" i="55"/>
  <c r="E52" i="11" l="1"/>
  <c r="E16" i="51"/>
  <c r="F144" i="30"/>
  <c r="F90" i="29" l="1"/>
  <c r="E79" i="29"/>
  <c r="F79" i="29" s="1"/>
  <c r="F128" i="27"/>
  <c r="F125" i="27"/>
  <c r="F123" i="27"/>
  <c r="F120" i="27"/>
  <c r="F119" i="27"/>
  <c r="F118" i="27"/>
  <c r="F117" i="27"/>
  <c r="F116" i="27"/>
  <c r="F115" i="27"/>
  <c r="F114" i="27"/>
  <c r="F113" i="27"/>
  <c r="F112" i="27"/>
  <c r="F111" i="27"/>
  <c r="F110" i="27"/>
  <c r="F109" i="27"/>
  <c r="F108" i="27"/>
  <c r="F105" i="27"/>
  <c r="F104" i="27"/>
  <c r="F103" i="27"/>
  <c r="F102" i="27"/>
  <c r="F100" i="27"/>
  <c r="F99" i="27"/>
  <c r="F98" i="27"/>
  <c r="F97" i="27"/>
  <c r="F94" i="27"/>
  <c r="F93" i="27"/>
  <c r="F92" i="27"/>
  <c r="F91" i="27"/>
  <c r="F88" i="27"/>
  <c r="F87" i="27"/>
  <c r="F86" i="27"/>
  <c r="F85" i="27"/>
  <c r="F84" i="27"/>
  <c r="F83" i="27"/>
  <c r="F82" i="27"/>
  <c r="F79" i="27"/>
  <c r="F78" i="27"/>
  <c r="F77" i="27"/>
  <c r="F76" i="27"/>
  <c r="F73" i="27"/>
  <c r="F70" i="27"/>
  <c r="F69" i="27"/>
  <c r="F68" i="27"/>
  <c r="F67" i="27"/>
  <c r="F64" i="27"/>
  <c r="F63" i="27"/>
  <c r="F62" i="27"/>
  <c r="F61" i="27"/>
  <c r="F60" i="27"/>
  <c r="F59" i="27"/>
  <c r="F58" i="27"/>
  <c r="F57" i="27"/>
  <c r="F56" i="27"/>
  <c r="F55" i="27"/>
  <c r="F54" i="27"/>
  <c r="F53" i="27"/>
  <c r="F52" i="27"/>
  <c r="F51" i="27"/>
  <c r="F50" i="27"/>
  <c r="F49" i="27"/>
  <c r="F48" i="27"/>
  <c r="F47" i="27"/>
  <c r="F46" i="27"/>
  <c r="F43" i="27"/>
  <c r="F42" i="27"/>
  <c r="F41" i="27"/>
  <c r="F40" i="27"/>
  <c r="F39" i="27"/>
  <c r="F38" i="27"/>
  <c r="F37" i="27"/>
  <c r="F36" i="27"/>
  <c r="F35" i="27"/>
  <c r="F34" i="27"/>
  <c r="F33" i="27"/>
  <c r="F32" i="27"/>
  <c r="F31" i="27"/>
  <c r="F30" i="27"/>
  <c r="F29" i="27"/>
  <c r="F28" i="27"/>
  <c r="F27" i="27"/>
  <c r="F138" i="27"/>
  <c r="F123" i="28"/>
  <c r="E113" i="28"/>
  <c r="F113" i="28" s="1"/>
  <c r="F120" i="40"/>
  <c r="F40" i="42"/>
  <c r="E25" i="41"/>
  <c r="F25" i="41" s="1"/>
  <c r="E16" i="41"/>
  <c r="F16" i="41" s="1"/>
  <c r="F19" i="41" s="1"/>
  <c r="F21" i="41" s="1"/>
  <c r="F108" i="41" s="1"/>
  <c r="E85" i="41"/>
  <c r="F85" i="41" s="1"/>
  <c r="F116" i="41"/>
  <c r="F74" i="52"/>
  <c r="D86" i="39"/>
  <c r="D90" i="34"/>
  <c r="D95" i="36"/>
  <c r="F79" i="11"/>
  <c r="F76" i="11"/>
  <c r="F75" i="11"/>
  <c r="F74" i="11"/>
  <c r="F73" i="11"/>
  <c r="F72" i="11"/>
  <c r="F71" i="11"/>
  <c r="F70" i="11"/>
  <c r="F69" i="11"/>
  <c r="F68" i="11"/>
  <c r="F67" i="11"/>
  <c r="F66" i="11"/>
  <c r="F65" i="11"/>
  <c r="F64" i="11"/>
  <c r="F61" i="11"/>
  <c r="F60" i="11"/>
  <c r="F59" i="11"/>
  <c r="F58" i="11"/>
  <c r="F57" i="11"/>
  <c r="F56" i="11"/>
  <c r="F52" i="11"/>
  <c r="F48" i="11"/>
  <c r="F47" i="11"/>
  <c r="F46" i="11"/>
  <c r="F45" i="11"/>
  <c r="F44" i="11"/>
  <c r="F43" i="11"/>
  <c r="F42" i="11"/>
  <c r="F39" i="11"/>
  <c r="F38" i="11"/>
  <c r="F37" i="11"/>
  <c r="F36" i="11"/>
  <c r="F35" i="11"/>
  <c r="F34" i="11"/>
  <c r="F33" i="11"/>
  <c r="F32" i="11"/>
  <c r="F31" i="11"/>
  <c r="F28" i="11"/>
  <c r="F89" i="11"/>
  <c r="F92" i="36"/>
  <c r="F100" i="36"/>
  <c r="F83" i="36"/>
  <c r="F82" i="36"/>
  <c r="F81" i="36"/>
  <c r="F21" i="36"/>
  <c r="F19" i="36"/>
  <c r="F16" i="36"/>
  <c r="F105" i="35"/>
  <c r="F97" i="35"/>
  <c r="F21" i="35"/>
  <c r="F19" i="35"/>
  <c r="F16" i="35"/>
  <c r="E85" i="34"/>
  <c r="F85" i="34" s="1"/>
  <c r="E84" i="34"/>
  <c r="F84" i="34" s="1"/>
  <c r="E83" i="34"/>
  <c r="F83" i="34" s="1"/>
  <c r="E82" i="34"/>
  <c r="F82" i="34" s="1"/>
  <c r="E79" i="34"/>
  <c r="F79" i="34" s="1"/>
  <c r="E78" i="34"/>
  <c r="F78" i="34" s="1"/>
  <c r="E77" i="34"/>
  <c r="F77" i="34" s="1"/>
  <c r="E76" i="34"/>
  <c r="F76" i="34" s="1"/>
  <c r="E75" i="34"/>
  <c r="F75" i="34" s="1"/>
  <c r="E74" i="34"/>
  <c r="F74" i="34" s="1"/>
  <c r="E73" i="34"/>
  <c r="F73" i="34" s="1"/>
  <c r="E72" i="34"/>
  <c r="F72" i="34" s="1"/>
  <c r="E71" i="34"/>
  <c r="F71" i="34" s="1"/>
  <c r="E70" i="34"/>
  <c r="F70" i="34" s="1"/>
  <c r="E67" i="34"/>
  <c r="F67" i="34" s="1"/>
  <c r="F66" i="34"/>
  <c r="E66" i="34"/>
  <c r="E65" i="34"/>
  <c r="F65" i="34" s="1"/>
  <c r="E64" i="34"/>
  <c r="F64" i="34" s="1"/>
  <c r="F21" i="34"/>
  <c r="F87" i="34" s="1"/>
  <c r="F19" i="34"/>
  <c r="F16" i="34"/>
  <c r="F95" i="34"/>
  <c r="F21" i="39"/>
  <c r="F83" i="39" s="1"/>
  <c r="F19" i="39"/>
  <c r="F16" i="39"/>
  <c r="F91" i="39"/>
  <c r="F81" i="32"/>
  <c r="F81" i="25"/>
  <c r="F73" i="25"/>
  <c r="F21" i="25"/>
  <c r="F19" i="25"/>
  <c r="F16" i="25"/>
  <c r="F35" i="45"/>
  <c r="F27" i="45"/>
  <c r="F21" i="45"/>
  <c r="F19" i="45"/>
  <c r="F16" i="45"/>
  <c r="F38" i="51"/>
  <c r="E38" i="51"/>
  <c r="F16" i="51"/>
  <c r="F19" i="51" s="1"/>
  <c r="F21" i="51" s="1"/>
  <c r="F30" i="51" s="1"/>
  <c r="E134" i="30" l="1"/>
  <c r="F134" i="30" s="1"/>
  <c r="E133" i="30"/>
  <c r="E132" i="30"/>
  <c r="F132" i="30" s="1"/>
  <c r="F133" i="30" l="1"/>
  <c r="E115" i="30"/>
  <c r="F115" i="30" s="1"/>
  <c r="E114" i="30"/>
  <c r="F114" i="30" s="1"/>
  <c r="E113" i="30"/>
  <c r="F113" i="30" s="1"/>
  <c r="E129" i="30"/>
  <c r="F129" i="30" s="1"/>
  <c r="E128" i="30"/>
  <c r="F128" i="30" s="1"/>
  <c r="E127" i="30"/>
  <c r="F127" i="30" s="1"/>
  <c r="E126" i="30"/>
  <c r="F126" i="30" s="1"/>
  <c r="E125" i="30"/>
  <c r="F125" i="30" s="1"/>
  <c r="E124" i="30"/>
  <c r="F124" i="30" s="1"/>
  <c r="E123" i="30"/>
  <c r="F123" i="30" s="1"/>
  <c r="E122" i="30"/>
  <c r="F122" i="30" s="1"/>
  <c r="E121" i="30"/>
  <c r="F121" i="30" s="1"/>
  <c r="E120" i="30"/>
  <c r="F120" i="30" s="1"/>
  <c r="E119" i="30"/>
  <c r="F119" i="30" s="1"/>
  <c r="E118" i="30"/>
  <c r="F118" i="30" s="1"/>
  <c r="E64" i="52" l="1"/>
  <c r="F64" i="52" s="1"/>
  <c r="E63" i="52"/>
  <c r="F63" i="52" s="1"/>
  <c r="E62" i="52"/>
  <c r="F62" i="52" s="1"/>
  <c r="E58" i="52"/>
  <c r="F58" i="52" s="1"/>
  <c r="E57" i="52"/>
  <c r="F57" i="52" s="1"/>
  <c r="E56" i="52"/>
  <c r="F56" i="52" s="1"/>
  <c r="E55" i="52"/>
  <c r="F55" i="52" s="1"/>
  <c r="E54" i="52"/>
  <c r="F54" i="52" s="1"/>
  <c r="E53" i="52"/>
  <c r="F53" i="52" s="1"/>
  <c r="E52" i="52"/>
  <c r="F52" i="52" s="1"/>
  <c r="E51" i="52"/>
  <c r="F51" i="52" s="1"/>
  <c r="E50" i="52"/>
  <c r="F50" i="52" s="1"/>
  <c r="E49" i="52"/>
  <c r="F49" i="52" s="1"/>
  <c r="E48" i="52"/>
  <c r="F48" i="52" s="1"/>
  <c r="E47" i="52"/>
  <c r="F47" i="52" s="1"/>
  <c r="E46" i="52"/>
  <c r="F46" i="52" s="1"/>
  <c r="E45" i="52"/>
  <c r="F45" i="52" s="1"/>
  <c r="E44" i="52"/>
  <c r="F44" i="52" s="1"/>
  <c r="E43" i="52"/>
  <c r="F43" i="52" s="1"/>
  <c r="E42" i="52"/>
  <c r="F42" i="52" s="1"/>
  <c r="E41" i="52"/>
  <c r="F41" i="52" s="1"/>
  <c r="E38" i="52"/>
  <c r="F38" i="52" s="1"/>
  <c r="E37" i="52"/>
  <c r="F37" i="52" s="1"/>
  <c r="E36" i="52"/>
  <c r="F36" i="52" s="1"/>
  <c r="E35" i="52"/>
  <c r="F35" i="52" s="1"/>
  <c r="E34" i="52"/>
  <c r="F34" i="52" s="1"/>
  <c r="E33" i="52"/>
  <c r="F33" i="52" s="1"/>
  <c r="E32" i="52"/>
  <c r="F32" i="52" s="1"/>
  <c r="E31" i="52"/>
  <c r="F31" i="52" s="1"/>
  <c r="E30" i="52"/>
  <c r="F30" i="52" s="1"/>
  <c r="E29" i="52"/>
  <c r="F29" i="52" s="1"/>
  <c r="E28" i="52"/>
  <c r="F28" i="52" s="1"/>
  <c r="E27" i="52"/>
  <c r="F27" i="52" s="1"/>
  <c r="E26" i="52"/>
  <c r="F26" i="52" s="1"/>
  <c r="E25" i="52"/>
  <c r="F25" i="52" s="1"/>
  <c r="E24" i="52"/>
  <c r="F24" i="52" s="1"/>
  <c r="F65" i="52" l="1"/>
  <c r="E74" i="52"/>
  <c r="E65" i="52"/>
  <c r="E16" i="52"/>
  <c r="E28" i="51"/>
  <c r="F28" i="51" s="1"/>
  <c r="E27" i="51"/>
  <c r="F27" i="51" s="1"/>
  <c r="E24" i="51"/>
  <c r="E19" i="51"/>
  <c r="E21" i="51" s="1"/>
  <c r="E30" i="51" s="1"/>
  <c r="E19" i="52" l="1"/>
  <c r="E21" i="52" s="1"/>
  <c r="E66" i="52" s="1"/>
  <c r="E67" i="52" s="1"/>
  <c r="F16" i="52"/>
  <c r="F19" i="52" s="1"/>
  <c r="F21" i="52" s="1"/>
  <c r="F66" i="52" s="1"/>
  <c r="F67" i="52" s="1"/>
  <c r="D69" i="52" s="1"/>
  <c r="F69" i="52" s="1"/>
  <c r="F75" i="52" s="1"/>
  <c r="E29" i="51"/>
  <c r="E31" i="51" s="1"/>
  <c r="F24" i="51"/>
  <c r="F29" i="51" s="1"/>
  <c r="F31" i="51" s="1"/>
  <c r="D33" i="51" s="1"/>
  <c r="E69" i="52" l="1"/>
  <c r="E75" i="52" s="1"/>
  <c r="E33" i="51"/>
  <c r="E39" i="51" s="1"/>
  <c r="F33" i="51" l="1"/>
  <c r="F39" i="51" s="1"/>
  <c r="E125" i="27"/>
  <c r="E124" i="27"/>
  <c r="F124" i="27" s="1"/>
  <c r="E123" i="27"/>
  <c r="E35" i="45" l="1"/>
  <c r="E81" i="25"/>
  <c r="E81" i="32"/>
  <c r="E91" i="39"/>
  <c r="E95" i="34"/>
  <c r="E50" i="34"/>
  <c r="F50" i="34" s="1"/>
  <c r="E49" i="34"/>
  <c r="F49" i="34" s="1"/>
  <c r="E105" i="35"/>
  <c r="E89" i="35"/>
  <c r="F89" i="35" s="1"/>
  <c r="E88" i="35"/>
  <c r="F88" i="35" s="1"/>
  <c r="E87" i="35"/>
  <c r="F87" i="35" s="1"/>
  <c r="E86" i="35"/>
  <c r="F86" i="35" s="1"/>
  <c r="E85" i="35"/>
  <c r="F85" i="35" s="1"/>
  <c r="E84" i="35"/>
  <c r="F84" i="35" s="1"/>
  <c r="E83" i="35"/>
  <c r="F83" i="35" s="1"/>
  <c r="E82" i="35"/>
  <c r="F82" i="35" s="1"/>
  <c r="E81" i="35"/>
  <c r="F81" i="35" s="1"/>
  <c r="E80" i="35"/>
  <c r="F80" i="35" s="1"/>
  <c r="E79" i="35"/>
  <c r="F79" i="35" s="1"/>
  <c r="E78" i="35"/>
  <c r="F78" i="35" s="1"/>
  <c r="E77" i="35"/>
  <c r="F77" i="35" s="1"/>
  <c r="E76" i="35"/>
  <c r="F76" i="35" s="1"/>
  <c r="E75" i="35"/>
  <c r="F75" i="35" s="1"/>
  <c r="E72" i="35"/>
  <c r="F72" i="35" s="1"/>
  <c r="E71" i="35"/>
  <c r="F71" i="35" s="1"/>
  <c r="E70" i="35"/>
  <c r="F70" i="35" s="1"/>
  <c r="E69" i="35"/>
  <c r="F69" i="35" s="1"/>
  <c r="E68" i="35"/>
  <c r="F68" i="35" s="1"/>
  <c r="E100" i="36"/>
  <c r="E89" i="11"/>
  <c r="E76" i="11"/>
  <c r="E75" i="11"/>
  <c r="E74" i="11"/>
  <c r="E39" i="11"/>
  <c r="E116" i="41"/>
  <c r="E96" i="41"/>
  <c r="F96" i="41" s="1"/>
  <c r="E95" i="41"/>
  <c r="F95" i="41" s="1"/>
  <c r="E94" i="41"/>
  <c r="F94" i="41" s="1"/>
  <c r="E93" i="41"/>
  <c r="F93" i="41" s="1"/>
  <c r="E92" i="41"/>
  <c r="F92" i="41" s="1"/>
  <c r="E91" i="41"/>
  <c r="F91" i="41" s="1"/>
  <c r="E90" i="41"/>
  <c r="F90" i="41" s="1"/>
  <c r="E89" i="41"/>
  <c r="F89" i="41" s="1"/>
  <c r="E88" i="41"/>
  <c r="F88" i="41" s="1"/>
  <c r="E87" i="41"/>
  <c r="F87" i="41" s="1"/>
  <c r="E86" i="41"/>
  <c r="F86" i="41" s="1"/>
  <c r="E40" i="42"/>
  <c r="E120" i="40"/>
  <c r="E123" i="28"/>
  <c r="E138" i="27" l="1"/>
  <c r="E120" i="27" l="1"/>
  <c r="E119" i="27"/>
  <c r="E118" i="27"/>
  <c r="E144" i="30"/>
  <c r="E90" i="29"/>
  <c r="E88" i="27" l="1"/>
  <c r="E37" i="40"/>
  <c r="F37" i="40" s="1"/>
  <c r="E69" i="11" l="1"/>
  <c r="E77" i="39" l="1"/>
  <c r="F77" i="39" s="1"/>
  <c r="E76" i="39"/>
  <c r="F76" i="39" s="1"/>
  <c r="E75" i="39"/>
  <c r="F75" i="39" s="1"/>
  <c r="E24" i="28" l="1"/>
  <c r="F24" i="28" l="1"/>
  <c r="E81" i="39"/>
  <c r="F81" i="39" s="1"/>
  <c r="E80" i="39"/>
  <c r="F80" i="39" s="1"/>
  <c r="E41" i="35"/>
  <c r="F41" i="35" s="1"/>
  <c r="E40" i="36"/>
  <c r="F40" i="36" s="1"/>
  <c r="E54" i="27" l="1"/>
  <c r="E73" i="29"/>
  <c r="F73" i="29" s="1"/>
  <c r="E72" i="29"/>
  <c r="F72" i="29" s="1"/>
  <c r="E71" i="29"/>
  <c r="F71" i="29" s="1"/>
  <c r="E70" i="29"/>
  <c r="F70" i="29" s="1"/>
  <c r="E61" i="29"/>
  <c r="F61" i="29" s="1"/>
  <c r="E24" i="30"/>
  <c r="F24" i="30" s="1"/>
  <c r="E25" i="30"/>
  <c r="F25" i="30" s="1"/>
  <c r="E26" i="30"/>
  <c r="E27" i="30"/>
  <c r="F27" i="30" s="1"/>
  <c r="E28" i="30"/>
  <c r="F28" i="30" s="1"/>
  <c r="E29" i="30"/>
  <c r="F29" i="30" s="1"/>
  <c r="E30" i="30"/>
  <c r="F30" i="30" s="1"/>
  <c r="E31" i="30"/>
  <c r="F31" i="30" s="1"/>
  <c r="E32" i="30"/>
  <c r="F32" i="30" s="1"/>
  <c r="E33" i="30"/>
  <c r="F33" i="30" s="1"/>
  <c r="E34" i="30"/>
  <c r="F34" i="30" s="1"/>
  <c r="E35" i="30"/>
  <c r="F35" i="30" s="1"/>
  <c r="E36" i="30"/>
  <c r="F36" i="30" s="1"/>
  <c r="E37" i="30"/>
  <c r="F37" i="30" s="1"/>
  <c r="E38" i="30"/>
  <c r="F38" i="30" s="1"/>
  <c r="E39" i="30"/>
  <c r="F39" i="30" s="1"/>
  <c r="F26" i="30" l="1"/>
  <c r="E135" i="30"/>
  <c r="E60" i="40"/>
  <c r="F60" i="40" s="1"/>
  <c r="E59" i="40"/>
  <c r="F59" i="40" s="1"/>
  <c r="E58" i="40"/>
  <c r="F58" i="40" s="1"/>
  <c r="E57" i="40"/>
  <c r="F57" i="40" s="1"/>
  <c r="E56" i="40"/>
  <c r="F56" i="40" s="1"/>
  <c r="E55" i="40"/>
  <c r="F55" i="40" s="1"/>
  <c r="E54" i="40"/>
  <c r="F54" i="40" s="1"/>
  <c r="E53" i="40"/>
  <c r="F53" i="40" s="1"/>
  <c r="E52" i="40"/>
  <c r="F52" i="40" s="1"/>
  <c r="E51" i="40"/>
  <c r="F51" i="40" s="1"/>
  <c r="E50" i="40"/>
  <c r="F50" i="40" s="1"/>
  <c r="E49" i="40"/>
  <c r="F49" i="40" s="1"/>
  <c r="E48" i="40"/>
  <c r="F48" i="40" s="1"/>
  <c r="E47" i="40"/>
  <c r="F47" i="40" s="1"/>
  <c r="E46" i="40"/>
  <c r="F46" i="40" s="1"/>
  <c r="E45" i="40"/>
  <c r="F45" i="40" s="1"/>
  <c r="E44" i="40"/>
  <c r="F44" i="40" s="1"/>
  <c r="E43" i="40"/>
  <c r="F43" i="40" s="1"/>
  <c r="E63" i="28"/>
  <c r="F63" i="28" s="1"/>
  <c r="E62" i="28"/>
  <c r="F62" i="28" s="1"/>
  <c r="E61" i="28"/>
  <c r="F61" i="28" s="1"/>
  <c r="E60" i="28"/>
  <c r="F60" i="28" s="1"/>
  <c r="E59" i="28"/>
  <c r="F59" i="28" s="1"/>
  <c r="E58" i="28"/>
  <c r="F58" i="28" s="1"/>
  <c r="E57" i="28"/>
  <c r="F57" i="28" s="1"/>
  <c r="E56" i="28"/>
  <c r="F56" i="28" s="1"/>
  <c r="E55" i="28"/>
  <c r="F55" i="28" s="1"/>
  <c r="E54" i="28"/>
  <c r="F54" i="28" s="1"/>
  <c r="E53" i="28"/>
  <c r="F53" i="28" s="1"/>
  <c r="E52" i="28"/>
  <c r="F52" i="28" s="1"/>
  <c r="E51" i="28"/>
  <c r="F51" i="28" s="1"/>
  <c r="E50" i="28"/>
  <c r="F50" i="28" s="1"/>
  <c r="E49" i="28"/>
  <c r="F49" i="28" s="1"/>
  <c r="E48" i="28"/>
  <c r="F48" i="28" s="1"/>
  <c r="E47" i="28"/>
  <c r="F47" i="28" s="1"/>
  <c r="E46" i="28"/>
  <c r="F46" i="28" s="1"/>
  <c r="E73" i="27" l="1"/>
  <c r="E64" i="27"/>
  <c r="E63" i="27"/>
  <c r="E62" i="27"/>
  <c r="E61" i="27"/>
  <c r="E60" i="27"/>
  <c r="E59" i="27"/>
  <c r="E58" i="27"/>
  <c r="E57" i="27"/>
  <c r="E56" i="27"/>
  <c r="E55" i="27"/>
  <c r="E53" i="27"/>
  <c r="E52" i="27"/>
  <c r="E51" i="27"/>
  <c r="E50" i="27"/>
  <c r="E49" i="27"/>
  <c r="E48" i="27"/>
  <c r="E47" i="27"/>
  <c r="E46" i="27"/>
  <c r="E41" i="41" l="1"/>
  <c r="F41" i="41" s="1"/>
  <c r="E40" i="41"/>
  <c r="F40" i="41" s="1"/>
  <c r="E39" i="41"/>
  <c r="F39" i="41" s="1"/>
  <c r="E38" i="41"/>
  <c r="F38" i="41" s="1"/>
  <c r="E37" i="41"/>
  <c r="F37" i="41" s="1"/>
  <c r="E36" i="41"/>
  <c r="F36" i="41" s="1"/>
  <c r="E35" i="41"/>
  <c r="F35" i="41" s="1"/>
  <c r="E34" i="41"/>
  <c r="F34" i="41" s="1"/>
  <c r="E33" i="41"/>
  <c r="F33" i="41" s="1"/>
  <c r="E32" i="41"/>
  <c r="F32" i="41" s="1"/>
  <c r="E31" i="41"/>
  <c r="F31" i="41" s="1"/>
  <c r="E30" i="41"/>
  <c r="F30" i="41" s="1"/>
  <c r="E29" i="41"/>
  <c r="F29" i="41" s="1"/>
  <c r="E28" i="41"/>
  <c r="F28" i="41" s="1"/>
  <c r="E27" i="41"/>
  <c r="F27" i="41" s="1"/>
  <c r="E26" i="41"/>
  <c r="F26" i="41" s="1"/>
  <c r="E24" i="41"/>
  <c r="F24" i="41" s="1"/>
  <c r="E60" i="29" l="1"/>
  <c r="F60" i="29" s="1"/>
  <c r="E59" i="29"/>
  <c r="F59" i="29" s="1"/>
  <c r="E58" i="29"/>
  <c r="F58" i="29" s="1"/>
  <c r="E57" i="29"/>
  <c r="F57" i="29" s="1"/>
  <c r="E56" i="29"/>
  <c r="F56" i="29" s="1"/>
  <c r="E55" i="29"/>
  <c r="F55" i="29" s="1"/>
  <c r="E54" i="29"/>
  <c r="F54" i="29" s="1"/>
  <c r="E53" i="29"/>
  <c r="F53" i="29" s="1"/>
  <c r="E52" i="29"/>
  <c r="F52" i="29" s="1"/>
  <c r="E51" i="29"/>
  <c r="F51" i="29" s="1"/>
  <c r="E50" i="29"/>
  <c r="F50" i="29" s="1"/>
  <c r="E49" i="29"/>
  <c r="F49" i="29" s="1"/>
  <c r="E48" i="29"/>
  <c r="F48" i="29" s="1"/>
  <c r="E47" i="29"/>
  <c r="F47" i="29" s="1"/>
  <c r="E46" i="29"/>
  <c r="F46" i="29" s="1"/>
  <c r="E45" i="29"/>
  <c r="F45" i="29" s="1"/>
  <c r="E44" i="29"/>
  <c r="F44" i="29" s="1"/>
  <c r="E43" i="29"/>
  <c r="F43" i="29" s="1"/>
  <c r="E65" i="29"/>
  <c r="F65" i="29" s="1"/>
  <c r="E66" i="29"/>
  <c r="F66" i="29" s="1"/>
  <c r="E106" i="30"/>
  <c r="F106" i="30" s="1"/>
  <c r="E100" i="30"/>
  <c r="F100" i="30" s="1"/>
  <c r="E29" i="36" l="1"/>
  <c r="F29" i="36" s="1"/>
  <c r="E36" i="34"/>
  <c r="F36" i="34" s="1"/>
  <c r="E25" i="45" l="1"/>
  <c r="F25" i="45" s="1"/>
  <c r="E24" i="45"/>
  <c r="F24" i="45" s="1"/>
  <c r="E16" i="45"/>
  <c r="E19" i="45" s="1"/>
  <c r="E21" i="45" s="1"/>
  <c r="E27" i="45" s="1"/>
  <c r="F26" i="45" l="1"/>
  <c r="F28" i="45" s="1"/>
  <c r="D30" i="45" s="1"/>
  <c r="E26" i="45"/>
  <c r="E28" i="45" s="1"/>
  <c r="E30" i="45" l="1"/>
  <c r="E36" i="45" s="1"/>
  <c r="F30" i="45"/>
  <c r="F36" i="45" s="1"/>
  <c r="E45" i="39"/>
  <c r="F45" i="39" s="1"/>
  <c r="E48" i="34" l="1"/>
  <c r="F48" i="34" s="1"/>
  <c r="E38" i="34"/>
  <c r="F38" i="34" s="1"/>
  <c r="E51" i="35"/>
  <c r="F51" i="35" s="1"/>
  <c r="E52" i="35"/>
  <c r="F52" i="35" s="1"/>
  <c r="E39" i="35"/>
  <c r="F39" i="35" s="1"/>
  <c r="E40" i="35"/>
  <c r="F40" i="35" s="1"/>
  <c r="E79" i="36"/>
  <c r="F79" i="36" s="1"/>
  <c r="E80" i="36"/>
  <c r="F80" i="36" s="1"/>
  <c r="E49" i="36"/>
  <c r="F49" i="36" s="1"/>
  <c r="E50" i="36"/>
  <c r="F50" i="36" s="1"/>
  <c r="E39" i="36"/>
  <c r="F39" i="36" s="1"/>
  <c r="E48" i="11"/>
  <c r="E47" i="11"/>
  <c r="E46" i="11"/>
  <c r="E45" i="11"/>
  <c r="E44" i="11"/>
  <c r="E43" i="11"/>
  <c r="E42" i="11"/>
  <c r="E38" i="11"/>
  <c r="E37" i="11"/>
  <c r="E36" i="11"/>
  <c r="E35" i="11"/>
  <c r="E34" i="11"/>
  <c r="E33" i="11"/>
  <c r="E32" i="11"/>
  <c r="E31" i="11"/>
  <c r="E87" i="27"/>
  <c r="E86" i="27"/>
  <c r="E85" i="27"/>
  <c r="E84" i="27"/>
  <c r="E83" i="27"/>
  <c r="E82" i="27"/>
  <c r="E43" i="27"/>
  <c r="E42" i="27"/>
  <c r="E41" i="27"/>
  <c r="E40" i="27"/>
  <c r="E39" i="27"/>
  <c r="E38" i="27"/>
  <c r="E37" i="27"/>
  <c r="E36" i="27"/>
  <c r="E35" i="27"/>
  <c r="E34" i="27"/>
  <c r="E33" i="27"/>
  <c r="E32" i="27"/>
  <c r="E31" i="27"/>
  <c r="E30" i="27"/>
  <c r="E29" i="27"/>
  <c r="E28" i="27"/>
  <c r="E27" i="27"/>
  <c r="E24" i="27"/>
  <c r="F24" i="27" s="1"/>
  <c r="F129" i="27" s="1"/>
  <c r="E106" i="41"/>
  <c r="F106" i="41" s="1"/>
  <c r="E105" i="41"/>
  <c r="F105" i="41" s="1"/>
  <c r="E104" i="41"/>
  <c r="F104" i="41" s="1"/>
  <c r="E103" i="41"/>
  <c r="F103" i="41" s="1"/>
  <c r="E102" i="41"/>
  <c r="F102" i="41" s="1"/>
  <c r="E101" i="41"/>
  <c r="F101" i="41" s="1"/>
  <c r="E100" i="41"/>
  <c r="E99" i="41"/>
  <c r="F99" i="41" s="1"/>
  <c r="E84" i="41"/>
  <c r="F84" i="41" s="1"/>
  <c r="E83" i="41"/>
  <c r="F83" i="41" s="1"/>
  <c r="E82" i="41"/>
  <c r="F82" i="41" s="1"/>
  <c r="E66" i="41"/>
  <c r="F66" i="41" s="1"/>
  <c r="E64" i="29"/>
  <c r="F64" i="29" s="1"/>
  <c r="F100" i="41" l="1"/>
  <c r="E30" i="39"/>
  <c r="F30" i="39" s="1"/>
  <c r="E28" i="11"/>
  <c r="E60" i="41"/>
  <c r="F60" i="41" s="1"/>
  <c r="E29" i="42" l="1"/>
  <c r="F29" i="42" s="1"/>
  <c r="E27" i="42"/>
  <c r="F27" i="42" s="1"/>
  <c r="E26" i="42"/>
  <c r="F26" i="42" s="1"/>
  <c r="E24" i="42"/>
  <c r="F24" i="42" s="1"/>
  <c r="E16" i="42"/>
  <c r="F30" i="42" l="1"/>
  <c r="E19" i="42"/>
  <c r="E21" i="42" s="1"/>
  <c r="E31" i="42" s="1"/>
  <c r="F16" i="42"/>
  <c r="F19" i="42" s="1"/>
  <c r="F21" i="42" s="1"/>
  <c r="F31" i="42" s="1"/>
  <c r="E30" i="42"/>
  <c r="E71" i="41"/>
  <c r="F71" i="41" s="1"/>
  <c r="E69" i="41"/>
  <c r="F69" i="41" s="1"/>
  <c r="E68" i="41"/>
  <c r="F68" i="41" s="1"/>
  <c r="E67" i="41"/>
  <c r="F67" i="41" s="1"/>
  <c r="E32" i="42" l="1"/>
  <c r="F32" i="42"/>
  <c r="D35" i="42" s="1"/>
  <c r="E79" i="41"/>
  <c r="F79" i="41" s="1"/>
  <c r="E78" i="41"/>
  <c r="F78" i="41" s="1"/>
  <c r="E35" i="42" l="1"/>
  <c r="E41" i="42" s="1"/>
  <c r="F35" i="42"/>
  <c r="E77" i="41"/>
  <c r="F77" i="41" s="1"/>
  <c r="E76" i="41"/>
  <c r="F76" i="41" s="1"/>
  <c r="E75" i="41"/>
  <c r="F75" i="41" s="1"/>
  <c r="E74" i="41"/>
  <c r="F74" i="41" s="1"/>
  <c r="E70" i="41"/>
  <c r="F70" i="41" s="1"/>
  <c r="E65" i="41"/>
  <c r="F65" i="41" s="1"/>
  <c r="E62" i="41"/>
  <c r="F62" i="41" s="1"/>
  <c r="E61" i="41"/>
  <c r="F61" i="41" s="1"/>
  <c r="E59" i="41"/>
  <c r="F59" i="41" s="1"/>
  <c r="E58" i="41"/>
  <c r="F58" i="41" s="1"/>
  <c r="E57" i="41"/>
  <c r="F57" i="41" s="1"/>
  <c r="E56" i="41"/>
  <c r="F56" i="41" s="1"/>
  <c r="E55" i="41"/>
  <c r="F55" i="41" s="1"/>
  <c r="E54" i="41"/>
  <c r="F54" i="41" s="1"/>
  <c r="E53" i="41"/>
  <c r="F53" i="41" s="1"/>
  <c r="E52" i="41"/>
  <c r="F52" i="41" s="1"/>
  <c r="E51" i="41"/>
  <c r="F51" i="41" s="1"/>
  <c r="E50" i="41"/>
  <c r="F50" i="41" s="1"/>
  <c r="E49" i="41"/>
  <c r="F49" i="41" s="1"/>
  <c r="E48" i="41"/>
  <c r="F48" i="41" s="1"/>
  <c r="E47" i="41"/>
  <c r="F47" i="41" s="1"/>
  <c r="E46" i="41"/>
  <c r="F46" i="41" s="1"/>
  <c r="E45" i="41"/>
  <c r="F45" i="41" s="1"/>
  <c r="E44" i="41"/>
  <c r="E19" i="41"/>
  <c r="E21" i="41" s="1"/>
  <c r="E108" i="41" s="1"/>
  <c r="F44" i="41" l="1"/>
  <c r="E107" i="41"/>
  <c r="E109" i="41"/>
  <c r="F107" i="41" l="1"/>
  <c r="F109" i="41" s="1"/>
  <c r="D111" i="41" s="1"/>
  <c r="F111" i="41" s="1"/>
  <c r="F117" i="41" s="1"/>
  <c r="E111" i="41" l="1"/>
  <c r="E117" i="41" s="1"/>
  <c r="E71" i="25"/>
  <c r="F71" i="25" s="1"/>
  <c r="E70" i="25"/>
  <c r="F70" i="25" s="1"/>
  <c r="E67" i="25"/>
  <c r="F67" i="25" s="1"/>
  <c r="E66" i="25"/>
  <c r="F66" i="25" s="1"/>
  <c r="E65" i="25"/>
  <c r="F65" i="25" s="1"/>
  <c r="E64" i="25"/>
  <c r="F64" i="25" s="1"/>
  <c r="E63" i="25"/>
  <c r="F63" i="25" s="1"/>
  <c r="E62" i="25"/>
  <c r="F62" i="25" s="1"/>
  <c r="E61" i="25"/>
  <c r="F61" i="25" s="1"/>
  <c r="E60" i="25"/>
  <c r="F60" i="25" s="1"/>
  <c r="E58" i="25"/>
  <c r="F58" i="25" s="1"/>
  <c r="E57" i="25"/>
  <c r="F57" i="25" s="1"/>
  <c r="E56" i="25"/>
  <c r="F56" i="25" s="1"/>
  <c r="E55" i="25"/>
  <c r="F55" i="25" s="1"/>
  <c r="E54" i="25"/>
  <c r="F54" i="25" s="1"/>
  <c r="E53" i="25"/>
  <c r="F53" i="25" s="1"/>
  <c r="E52" i="25"/>
  <c r="F52" i="25" s="1"/>
  <c r="E51" i="25"/>
  <c r="F51" i="25" s="1"/>
  <c r="E49" i="25"/>
  <c r="F49" i="25" s="1"/>
  <c r="E48" i="25"/>
  <c r="F48" i="25" s="1"/>
  <c r="E47" i="25"/>
  <c r="F47" i="25" s="1"/>
  <c r="E46" i="25"/>
  <c r="F46" i="25" s="1"/>
  <c r="E45" i="25"/>
  <c r="F45" i="25" s="1"/>
  <c r="E44" i="25"/>
  <c r="F44" i="25" s="1"/>
  <c r="E43" i="25"/>
  <c r="F43" i="25" s="1"/>
  <c r="E42" i="25"/>
  <c r="F42" i="25" s="1"/>
  <c r="E40" i="25"/>
  <c r="F40" i="25" s="1"/>
  <c r="E39" i="25"/>
  <c r="F39" i="25" s="1"/>
  <c r="E38" i="25"/>
  <c r="F38" i="25" s="1"/>
  <c r="E37" i="25"/>
  <c r="F37" i="25" s="1"/>
  <c r="E36" i="25"/>
  <c r="F36" i="25" s="1"/>
  <c r="E35" i="25"/>
  <c r="F35" i="25" s="1"/>
  <c r="E34" i="25"/>
  <c r="F34" i="25" s="1"/>
  <c r="E33" i="25"/>
  <c r="F33" i="25" s="1"/>
  <c r="E30" i="25"/>
  <c r="F30" i="25" s="1"/>
  <c r="E29" i="25"/>
  <c r="F29" i="25" s="1"/>
  <c r="E28" i="25"/>
  <c r="F28" i="25" s="1"/>
  <c r="E27" i="25"/>
  <c r="F27" i="25" s="1"/>
  <c r="E26" i="25"/>
  <c r="F26" i="25" s="1"/>
  <c r="E25" i="25"/>
  <c r="F25" i="25" s="1"/>
  <c r="E24" i="25"/>
  <c r="F24" i="25" s="1"/>
  <c r="E29" i="32"/>
  <c r="F29" i="32" s="1"/>
  <c r="E28" i="32"/>
  <c r="F28" i="32" s="1"/>
  <c r="E27" i="32"/>
  <c r="F27" i="32" s="1"/>
  <c r="E26" i="32"/>
  <c r="F26" i="32" s="1"/>
  <c r="E25" i="32"/>
  <c r="F25" i="32" s="1"/>
  <c r="E24" i="32"/>
  <c r="F24" i="32" s="1"/>
  <c r="E36" i="32"/>
  <c r="F36" i="32" s="1"/>
  <c r="E35" i="32"/>
  <c r="F35" i="32" s="1"/>
  <c r="E34" i="32"/>
  <c r="F34" i="32" s="1"/>
  <c r="E33" i="32"/>
  <c r="F33" i="32" s="1"/>
  <c r="E32" i="32"/>
  <c r="F32" i="32" s="1"/>
  <c r="E62" i="34"/>
  <c r="F62" i="34" s="1"/>
  <c r="E61" i="34"/>
  <c r="F61" i="34" s="1"/>
  <c r="E60" i="34"/>
  <c r="F60" i="34" s="1"/>
  <c r="E59" i="34"/>
  <c r="F59" i="34" s="1"/>
  <c r="E56" i="34"/>
  <c r="F56" i="34" s="1"/>
  <c r="E55" i="34"/>
  <c r="F55" i="34" s="1"/>
  <c r="E54" i="34"/>
  <c r="F54" i="34" s="1"/>
  <c r="E53" i="34"/>
  <c r="F53" i="34" s="1"/>
  <c r="E47" i="34"/>
  <c r="F47" i="34" s="1"/>
  <c r="E46" i="34"/>
  <c r="F46" i="34" s="1"/>
  <c r="E45" i="34"/>
  <c r="F45" i="34" s="1"/>
  <c r="E44" i="34"/>
  <c r="F44" i="34" s="1"/>
  <c r="E43" i="34"/>
  <c r="F43" i="34" s="1"/>
  <c r="E42" i="34"/>
  <c r="F42" i="34" s="1"/>
  <c r="E41" i="34"/>
  <c r="F41" i="34" s="1"/>
  <c r="E37" i="34"/>
  <c r="F37" i="34" s="1"/>
  <c r="E35" i="34"/>
  <c r="F35" i="34" s="1"/>
  <c r="E34" i="34"/>
  <c r="F34" i="34" s="1"/>
  <c r="E33" i="34"/>
  <c r="F33" i="34" s="1"/>
  <c r="E32" i="34"/>
  <c r="F32" i="34" s="1"/>
  <c r="E31" i="34"/>
  <c r="F31" i="34" s="1"/>
  <c r="E27" i="34"/>
  <c r="F27" i="34" s="1"/>
  <c r="E26" i="34"/>
  <c r="F26" i="34" s="1"/>
  <c r="E25" i="34"/>
  <c r="F25" i="34" s="1"/>
  <c r="E95" i="35"/>
  <c r="F95" i="35" s="1"/>
  <c r="E94" i="35"/>
  <c r="F94" i="35" s="1"/>
  <c r="E93" i="35"/>
  <c r="F93" i="35" s="1"/>
  <c r="E92" i="35"/>
  <c r="F92" i="35" s="1"/>
  <c r="E66" i="35"/>
  <c r="F66" i="35" s="1"/>
  <c r="E65" i="35"/>
  <c r="F65" i="35" s="1"/>
  <c r="E64" i="35"/>
  <c r="F64" i="35" s="1"/>
  <c r="E63" i="35"/>
  <c r="F63" i="35" s="1"/>
  <c r="E62" i="35"/>
  <c r="F62" i="35" s="1"/>
  <c r="E59" i="35"/>
  <c r="F59" i="35" s="1"/>
  <c r="E58" i="35"/>
  <c r="F58" i="35" s="1"/>
  <c r="E57" i="35"/>
  <c r="F57" i="35" s="1"/>
  <c r="E56" i="35"/>
  <c r="F56" i="35" s="1"/>
  <c r="E55" i="35"/>
  <c r="F55" i="35" s="1"/>
  <c r="E50" i="35"/>
  <c r="F50" i="35" s="1"/>
  <c r="E49" i="35"/>
  <c r="F49" i="35" s="1"/>
  <c r="E48" i="35"/>
  <c r="F48" i="35" s="1"/>
  <c r="E47" i="35"/>
  <c r="F47" i="35" s="1"/>
  <c r="E46" i="35"/>
  <c r="F46" i="35" s="1"/>
  <c r="E45" i="35"/>
  <c r="F45" i="35" s="1"/>
  <c r="E44" i="35"/>
  <c r="F44" i="35" s="1"/>
  <c r="E38" i="35"/>
  <c r="F38" i="35" s="1"/>
  <c r="E37" i="35"/>
  <c r="F37" i="35" s="1"/>
  <c r="E36" i="35"/>
  <c r="F36" i="35" s="1"/>
  <c r="E35" i="35"/>
  <c r="F35" i="35" s="1"/>
  <c r="E34" i="35"/>
  <c r="F34" i="35" s="1"/>
  <c r="E27" i="35"/>
  <c r="F27" i="35" s="1"/>
  <c r="E26" i="35"/>
  <c r="F26" i="35" s="1"/>
  <c r="E25" i="35"/>
  <c r="F25" i="35" s="1"/>
  <c r="E90" i="36"/>
  <c r="F90" i="36" s="1"/>
  <c r="E89" i="36"/>
  <c r="F89" i="36" s="1"/>
  <c r="E86" i="36"/>
  <c r="F86" i="36" s="1"/>
  <c r="E78" i="36"/>
  <c r="F78" i="36" s="1"/>
  <c r="E77" i="36"/>
  <c r="F77" i="36" s="1"/>
  <c r="E76" i="36"/>
  <c r="F76" i="36" s="1"/>
  <c r="E75" i="36"/>
  <c r="F75" i="36" s="1"/>
  <c r="E74" i="36"/>
  <c r="F74" i="36" s="1"/>
  <c r="E73" i="36"/>
  <c r="F73" i="36" s="1"/>
  <c r="E72" i="36"/>
  <c r="F72" i="36" s="1"/>
  <c r="E71" i="36"/>
  <c r="F71" i="36" s="1"/>
  <c r="E70" i="36"/>
  <c r="F70" i="36" s="1"/>
  <c r="E67" i="36"/>
  <c r="F67" i="36" s="1"/>
  <c r="E66" i="36"/>
  <c r="F66" i="36" s="1"/>
  <c r="E65" i="36"/>
  <c r="F65" i="36" s="1"/>
  <c r="E64" i="36"/>
  <c r="F64" i="36" s="1"/>
  <c r="E62" i="36"/>
  <c r="F62" i="36" s="1"/>
  <c r="E61" i="36"/>
  <c r="F61" i="36" s="1"/>
  <c r="E60" i="36"/>
  <c r="F60" i="36" s="1"/>
  <c r="E59" i="36"/>
  <c r="F59" i="36" s="1"/>
  <c r="E56" i="36"/>
  <c r="F56" i="36" s="1"/>
  <c r="E55" i="36"/>
  <c r="F55" i="36" s="1"/>
  <c r="E54" i="36"/>
  <c r="F54" i="36" s="1"/>
  <c r="E53" i="36"/>
  <c r="F53" i="36" s="1"/>
  <c r="E48" i="36"/>
  <c r="F48" i="36" s="1"/>
  <c r="E47" i="36"/>
  <c r="F47" i="36" s="1"/>
  <c r="E46" i="36"/>
  <c r="F46" i="36" s="1"/>
  <c r="E44" i="36"/>
  <c r="F44" i="36" s="1"/>
  <c r="E43" i="36"/>
  <c r="F43" i="36" s="1"/>
  <c r="E26" i="36"/>
  <c r="F26" i="36" s="1"/>
  <c r="E25" i="36"/>
  <c r="F25" i="36" s="1"/>
  <c r="E24" i="36"/>
  <c r="F24" i="36" s="1"/>
  <c r="E38" i="36"/>
  <c r="F38" i="36" s="1"/>
  <c r="E37" i="36"/>
  <c r="F37" i="36" s="1"/>
  <c r="E36" i="36"/>
  <c r="F36" i="36" s="1"/>
  <c r="E35" i="36"/>
  <c r="F35" i="36" s="1"/>
  <c r="E34" i="36"/>
  <c r="F34" i="36" s="1"/>
  <c r="E33" i="36"/>
  <c r="F33" i="36" s="1"/>
  <c r="E32" i="36"/>
  <c r="F32" i="36" s="1"/>
  <c r="E45" i="36"/>
  <c r="F45" i="36" s="1"/>
  <c r="E25" i="11"/>
  <c r="F25" i="11" s="1"/>
  <c r="E110" i="40"/>
  <c r="F110" i="40" s="1"/>
  <c r="E107" i="40"/>
  <c r="F107" i="40" s="1"/>
  <c r="E106" i="40"/>
  <c r="F106" i="40" s="1"/>
  <c r="E105" i="40"/>
  <c r="F105" i="40" s="1"/>
  <c r="E104" i="40"/>
  <c r="F104" i="40" s="1"/>
  <c r="E101" i="40"/>
  <c r="F101" i="40" s="1"/>
  <c r="E100" i="40"/>
  <c r="F100" i="40" s="1"/>
  <c r="E99" i="40"/>
  <c r="F99" i="40" s="1"/>
  <c r="E98" i="40"/>
  <c r="F98" i="40" s="1"/>
  <c r="E97" i="40"/>
  <c r="F97" i="40" s="1"/>
  <c r="E96" i="40"/>
  <c r="F96" i="40" s="1"/>
  <c r="E94" i="40"/>
  <c r="F94" i="40" s="1"/>
  <c r="E93" i="40"/>
  <c r="F93" i="40" s="1"/>
  <c r="E92" i="40"/>
  <c r="F92" i="40" s="1"/>
  <c r="E91" i="40"/>
  <c r="F91" i="40" s="1"/>
  <c r="E90" i="40"/>
  <c r="F90" i="40" s="1"/>
  <c r="E89" i="40"/>
  <c r="F89" i="40" s="1"/>
  <c r="E87" i="40"/>
  <c r="F87" i="40" s="1"/>
  <c r="E86" i="40"/>
  <c r="F86" i="40" s="1"/>
  <c r="E85" i="40"/>
  <c r="F85" i="40" s="1"/>
  <c r="E84" i="40"/>
  <c r="F84" i="40" s="1"/>
  <c r="E83" i="40"/>
  <c r="F83" i="40" s="1"/>
  <c r="E82" i="40"/>
  <c r="F82" i="40" s="1"/>
  <c r="E80" i="40"/>
  <c r="F80" i="40" s="1"/>
  <c r="E79" i="40"/>
  <c r="F79" i="40" s="1"/>
  <c r="E78" i="40"/>
  <c r="F78" i="40" s="1"/>
  <c r="E77" i="40"/>
  <c r="F77" i="40" s="1"/>
  <c r="E76" i="40"/>
  <c r="F76" i="40" s="1"/>
  <c r="E75" i="40"/>
  <c r="F75" i="40" s="1"/>
  <c r="E72" i="40"/>
  <c r="F72" i="40" s="1"/>
  <c r="E71" i="40"/>
  <c r="F71" i="40" s="1"/>
  <c r="E70" i="40"/>
  <c r="F70" i="40" s="1"/>
  <c r="E69" i="40"/>
  <c r="F69" i="40" s="1"/>
  <c r="E68" i="40"/>
  <c r="F68" i="40" s="1"/>
  <c r="E65" i="40"/>
  <c r="F65" i="40" s="1"/>
  <c r="E64" i="40"/>
  <c r="F64" i="40" s="1"/>
  <c r="E63" i="40"/>
  <c r="F63" i="40" s="1"/>
  <c r="E40" i="40"/>
  <c r="F40" i="40" s="1"/>
  <c r="E39" i="40"/>
  <c r="F39" i="40" s="1"/>
  <c r="E38" i="40"/>
  <c r="F38" i="40" s="1"/>
  <c r="E36" i="40"/>
  <c r="F36" i="40" s="1"/>
  <c r="E35" i="40"/>
  <c r="F35" i="40" s="1"/>
  <c r="E34" i="40"/>
  <c r="F34" i="40" s="1"/>
  <c r="E33" i="40"/>
  <c r="F33" i="40" s="1"/>
  <c r="E32" i="40"/>
  <c r="F32" i="40" s="1"/>
  <c r="E31" i="40"/>
  <c r="F31" i="40" s="1"/>
  <c r="E30" i="40"/>
  <c r="F30" i="40" s="1"/>
  <c r="E29" i="40"/>
  <c r="F29" i="40" s="1"/>
  <c r="E28" i="40"/>
  <c r="F28" i="40" s="1"/>
  <c r="E27" i="40"/>
  <c r="F27" i="40" s="1"/>
  <c r="E26" i="40"/>
  <c r="F26" i="40" s="1"/>
  <c r="E25" i="40"/>
  <c r="F25" i="40" s="1"/>
  <c r="E24" i="40"/>
  <c r="F24" i="40" s="1"/>
  <c r="E110" i="28"/>
  <c r="F110" i="28" s="1"/>
  <c r="E109" i="28"/>
  <c r="F109" i="28" s="1"/>
  <c r="E108" i="28"/>
  <c r="F108" i="28" s="1"/>
  <c r="E107" i="28"/>
  <c r="F107" i="28" s="1"/>
  <c r="E104" i="28"/>
  <c r="F104" i="28" s="1"/>
  <c r="E103" i="28"/>
  <c r="F103" i="28" s="1"/>
  <c r="E102" i="28"/>
  <c r="F102" i="28" s="1"/>
  <c r="E101" i="28"/>
  <c r="F101" i="28" s="1"/>
  <c r="E100" i="28"/>
  <c r="F100" i="28" s="1"/>
  <c r="E99" i="28"/>
  <c r="F99" i="28" s="1"/>
  <c r="E97" i="28"/>
  <c r="F97" i="28" s="1"/>
  <c r="E96" i="28"/>
  <c r="F96" i="28" s="1"/>
  <c r="E95" i="28"/>
  <c r="F95" i="28" s="1"/>
  <c r="E94" i="28"/>
  <c r="F94" i="28" s="1"/>
  <c r="E93" i="28"/>
  <c r="F93" i="28" s="1"/>
  <c r="E92" i="28"/>
  <c r="F92" i="28" s="1"/>
  <c r="E90" i="28"/>
  <c r="F90" i="28" s="1"/>
  <c r="E89" i="28"/>
  <c r="F89" i="28" s="1"/>
  <c r="E88" i="28"/>
  <c r="F88" i="28" s="1"/>
  <c r="E87" i="28"/>
  <c r="F87" i="28" s="1"/>
  <c r="E86" i="28"/>
  <c r="F86" i="28" s="1"/>
  <c r="E85" i="28"/>
  <c r="F85" i="28" s="1"/>
  <c r="E83" i="28"/>
  <c r="F83" i="28" s="1"/>
  <c r="E82" i="28"/>
  <c r="F82" i="28" s="1"/>
  <c r="E81" i="28"/>
  <c r="F81" i="28" s="1"/>
  <c r="E80" i="28"/>
  <c r="F80" i="28" s="1"/>
  <c r="E79" i="28"/>
  <c r="F79" i="28" s="1"/>
  <c r="E78" i="28"/>
  <c r="F78" i="28" s="1"/>
  <c r="E75" i="28"/>
  <c r="F75" i="28" s="1"/>
  <c r="E74" i="28"/>
  <c r="F74" i="28" s="1"/>
  <c r="E73" i="28"/>
  <c r="F73" i="28" s="1"/>
  <c r="E72" i="28"/>
  <c r="F72" i="28" s="1"/>
  <c r="E71" i="28"/>
  <c r="F71" i="28" s="1"/>
  <c r="E68" i="28"/>
  <c r="F68" i="28" s="1"/>
  <c r="E67" i="28"/>
  <c r="F67" i="28" s="1"/>
  <c r="E66" i="28"/>
  <c r="F66" i="28" s="1"/>
  <c r="E43" i="28"/>
  <c r="F43" i="28" s="1"/>
  <c r="E42" i="28"/>
  <c r="F42" i="28" s="1"/>
  <c r="E41" i="28"/>
  <c r="F41" i="28" s="1"/>
  <c r="E40" i="28"/>
  <c r="F40" i="28" s="1"/>
  <c r="E39" i="28"/>
  <c r="F39" i="28" s="1"/>
  <c r="E38" i="28"/>
  <c r="F38" i="28" s="1"/>
  <c r="E37" i="28"/>
  <c r="F37" i="28" s="1"/>
  <c r="E36" i="28"/>
  <c r="F36" i="28" s="1"/>
  <c r="E35" i="28"/>
  <c r="F35" i="28" s="1"/>
  <c r="E34" i="28"/>
  <c r="F34" i="28" s="1"/>
  <c r="E33" i="28"/>
  <c r="F33" i="28" s="1"/>
  <c r="E32" i="28"/>
  <c r="F32" i="28" s="1"/>
  <c r="E31" i="28"/>
  <c r="F31" i="28" s="1"/>
  <c r="E30" i="28"/>
  <c r="F30" i="28" s="1"/>
  <c r="E29" i="28"/>
  <c r="F29" i="28" s="1"/>
  <c r="E28" i="28"/>
  <c r="F28" i="28" s="1"/>
  <c r="E27" i="28"/>
  <c r="E128" i="27"/>
  <c r="E117" i="27"/>
  <c r="E116" i="27"/>
  <c r="E115" i="27"/>
  <c r="E114" i="27"/>
  <c r="E113" i="27"/>
  <c r="E112" i="27"/>
  <c r="E111" i="27"/>
  <c r="E110" i="27"/>
  <c r="E109" i="27"/>
  <c r="E108" i="27"/>
  <c r="E105" i="27"/>
  <c r="E104" i="27"/>
  <c r="E103" i="27"/>
  <c r="E102" i="27"/>
  <c r="E100" i="27"/>
  <c r="E99" i="27"/>
  <c r="E98" i="27"/>
  <c r="E97" i="27"/>
  <c r="E94" i="27"/>
  <c r="E93" i="27"/>
  <c r="E92" i="27"/>
  <c r="E91" i="27"/>
  <c r="E79" i="27"/>
  <c r="E78" i="27"/>
  <c r="E77" i="27"/>
  <c r="E76" i="27"/>
  <c r="E70" i="27"/>
  <c r="E69" i="27"/>
  <c r="E68" i="27"/>
  <c r="E67" i="27"/>
  <c r="E80" i="29"/>
  <c r="F80" i="29" s="1"/>
  <c r="E78" i="29"/>
  <c r="F78" i="29" s="1"/>
  <c r="E77" i="29"/>
  <c r="F77" i="29" s="1"/>
  <c r="E76" i="29"/>
  <c r="F76" i="29" s="1"/>
  <c r="E67" i="29"/>
  <c r="F67" i="29" s="1"/>
  <c r="E40" i="29"/>
  <c r="F40" i="29" s="1"/>
  <c r="E39" i="29"/>
  <c r="F39" i="29" s="1"/>
  <c r="E38" i="29"/>
  <c r="F38" i="29" s="1"/>
  <c r="E37" i="29"/>
  <c r="F37" i="29" s="1"/>
  <c r="E36" i="29"/>
  <c r="F36" i="29" s="1"/>
  <c r="E35" i="29"/>
  <c r="F35" i="29" s="1"/>
  <c r="E34" i="29"/>
  <c r="F34" i="29" s="1"/>
  <c r="E33" i="29"/>
  <c r="F33" i="29" s="1"/>
  <c r="E32" i="29"/>
  <c r="F32" i="29" s="1"/>
  <c r="E31" i="29"/>
  <c r="F31" i="29" s="1"/>
  <c r="E30" i="29"/>
  <c r="F30" i="29" s="1"/>
  <c r="E29" i="29"/>
  <c r="F29" i="29" s="1"/>
  <c r="E28" i="29"/>
  <c r="F28" i="29" s="1"/>
  <c r="E27" i="29"/>
  <c r="F27" i="29" s="1"/>
  <c r="E26" i="29"/>
  <c r="F26" i="29" s="1"/>
  <c r="E111" i="30"/>
  <c r="F111" i="30" s="1"/>
  <c r="E110" i="30"/>
  <c r="F110" i="30" s="1"/>
  <c r="E109" i="30"/>
  <c r="F109" i="30" s="1"/>
  <c r="E105" i="30"/>
  <c r="F105" i="30" s="1"/>
  <c r="E104" i="30"/>
  <c r="F104" i="30" s="1"/>
  <c r="E103" i="30"/>
  <c r="F103" i="30" s="1"/>
  <c r="E99" i="30"/>
  <c r="F99" i="30" s="1"/>
  <c r="E98" i="30"/>
  <c r="F98" i="30" s="1"/>
  <c r="E97" i="30"/>
  <c r="F97" i="30" s="1"/>
  <c r="E96" i="30"/>
  <c r="F96" i="30" s="1"/>
  <c r="E93" i="30"/>
  <c r="F93" i="30" s="1"/>
  <c r="E92" i="30"/>
  <c r="F92" i="30" s="1"/>
  <c r="E89" i="30"/>
  <c r="F89" i="30" s="1"/>
  <c r="E88" i="30"/>
  <c r="F88" i="30" s="1"/>
  <c r="E87" i="30"/>
  <c r="F87" i="30" s="1"/>
  <c r="E86" i="30"/>
  <c r="F86" i="30" s="1"/>
  <c r="E83" i="30"/>
  <c r="F83" i="30" s="1"/>
  <c r="E82" i="30"/>
  <c r="F82" i="30" s="1"/>
  <c r="E81" i="30"/>
  <c r="F81" i="30" s="1"/>
  <c r="E79" i="30"/>
  <c r="F79" i="30" s="1"/>
  <c r="E78" i="30"/>
  <c r="F78" i="30" s="1"/>
  <c r="E77" i="30"/>
  <c r="F77" i="30" s="1"/>
  <c r="E75" i="30"/>
  <c r="F75" i="30" s="1"/>
  <c r="E74" i="30"/>
  <c r="F74" i="30" s="1"/>
  <c r="E73" i="30"/>
  <c r="F73" i="30" s="1"/>
  <c r="E71" i="30"/>
  <c r="F71" i="30" s="1"/>
  <c r="E70" i="30"/>
  <c r="F70" i="30" s="1"/>
  <c r="E69" i="30"/>
  <c r="F69" i="30" s="1"/>
  <c r="E66" i="30"/>
  <c r="F66" i="30" s="1"/>
  <c r="E65" i="30"/>
  <c r="F65" i="30" s="1"/>
  <c r="E64" i="30"/>
  <c r="F64" i="30" s="1"/>
  <c r="E63" i="30"/>
  <c r="F63" i="30" s="1"/>
  <c r="E62" i="30"/>
  <c r="F62" i="30" s="1"/>
  <c r="E43" i="30"/>
  <c r="F43" i="30" s="1"/>
  <c r="E42" i="30"/>
  <c r="F42" i="30" s="1"/>
  <c r="F27" i="28" l="1"/>
  <c r="F114" i="28" s="1"/>
  <c r="E114" i="28"/>
  <c r="F111" i="40"/>
  <c r="F91" i="36"/>
  <c r="F93" i="36" s="1"/>
  <c r="F72" i="25"/>
  <c r="F74" i="25" s="1"/>
  <c r="E91" i="36"/>
  <c r="E111" i="40"/>
  <c r="E16" i="40"/>
  <c r="E19" i="40" l="1"/>
  <c r="E21" i="40" s="1"/>
  <c r="E112" i="40" s="1"/>
  <c r="E113" i="40" s="1"/>
  <c r="F16" i="40"/>
  <c r="F19" i="40" s="1"/>
  <c r="F21" i="40" s="1"/>
  <c r="F112" i="40" s="1"/>
  <c r="F113" i="40" s="1"/>
  <c r="D76" i="25"/>
  <c r="F76" i="25" s="1"/>
  <c r="F82" i="25" s="1"/>
  <c r="D115" i="40" l="1"/>
  <c r="F115" i="40" s="1"/>
  <c r="F121" i="40" s="1"/>
  <c r="E30" i="34"/>
  <c r="E33" i="35"/>
  <c r="F33" i="35" s="1"/>
  <c r="E115" i="40" l="1"/>
  <c r="E121" i="40" s="1"/>
  <c r="E86" i="34"/>
  <c r="F30" i="34"/>
  <c r="F86" i="34" s="1"/>
  <c r="F88" i="34" s="1"/>
  <c r="E74" i="39"/>
  <c r="F74" i="39" s="1"/>
  <c r="E73" i="39"/>
  <c r="F73" i="39" s="1"/>
  <c r="E72" i="39"/>
  <c r="F72" i="39" s="1"/>
  <c r="E71" i="39"/>
  <c r="F71" i="39" s="1"/>
  <c r="E70" i="39"/>
  <c r="F70" i="39" s="1"/>
  <c r="E69" i="39"/>
  <c r="F69" i="39" s="1"/>
  <c r="E68" i="39"/>
  <c r="F68" i="39" s="1"/>
  <c r="E67" i="39"/>
  <c r="F67" i="39" s="1"/>
  <c r="E66" i="39"/>
  <c r="F66" i="39" s="1"/>
  <c r="E65" i="39"/>
  <c r="F65" i="39" s="1"/>
  <c r="E62" i="39" l="1"/>
  <c r="F62" i="39" s="1"/>
  <c r="E61" i="39"/>
  <c r="F61" i="39" s="1"/>
  <c r="E60" i="39"/>
  <c r="F60" i="39" s="1"/>
  <c r="E59" i="39"/>
  <c r="F59" i="39" s="1"/>
  <c r="E57" i="39"/>
  <c r="F57" i="39" s="1"/>
  <c r="E56" i="39"/>
  <c r="F56" i="39" s="1"/>
  <c r="E55" i="39"/>
  <c r="F55" i="39" s="1"/>
  <c r="E54" i="39"/>
  <c r="F54" i="39" s="1"/>
  <c r="E51" i="39"/>
  <c r="F51" i="39" s="1"/>
  <c r="E50" i="39"/>
  <c r="F50" i="39" s="1"/>
  <c r="E49" i="39"/>
  <c r="F49" i="39" s="1"/>
  <c r="E48" i="39"/>
  <c r="F48" i="39" s="1"/>
  <c r="E44" i="39"/>
  <c r="F44" i="39" s="1"/>
  <c r="E43" i="39"/>
  <c r="F43" i="39" s="1"/>
  <c r="E42" i="39"/>
  <c r="F42" i="39" s="1"/>
  <c r="E41" i="39"/>
  <c r="F41" i="39" s="1"/>
  <c r="E40" i="39"/>
  <c r="F40" i="39" s="1"/>
  <c r="E39" i="39"/>
  <c r="F39" i="39" s="1"/>
  <c r="E36" i="39"/>
  <c r="F36" i="39" s="1"/>
  <c r="E35" i="39"/>
  <c r="F35" i="39" s="1"/>
  <c r="E34" i="39"/>
  <c r="F34" i="39" s="1"/>
  <c r="E33" i="39"/>
  <c r="F33" i="39" s="1"/>
  <c r="E27" i="39"/>
  <c r="F27" i="39" s="1"/>
  <c r="E26" i="39"/>
  <c r="F26" i="39" s="1"/>
  <c r="E25" i="39"/>
  <c r="F25" i="39" s="1"/>
  <c r="E24" i="39"/>
  <c r="F24" i="39" s="1"/>
  <c r="E16" i="39"/>
  <c r="E19" i="39" s="1"/>
  <c r="E21" i="39" s="1"/>
  <c r="E83" i="39" s="1"/>
  <c r="F82" i="39" l="1"/>
  <c r="F84" i="39" s="1"/>
  <c r="E82" i="39"/>
  <c r="E84" i="39" s="1"/>
  <c r="E16" i="36"/>
  <c r="E19" i="36" s="1"/>
  <c r="E21" i="36" s="1"/>
  <c r="E92" i="36" s="1"/>
  <c r="E30" i="35"/>
  <c r="F30" i="35" s="1"/>
  <c r="E24" i="35"/>
  <c r="F24" i="35" s="1"/>
  <c r="F96" i="35" s="1"/>
  <c r="F98" i="35" s="1"/>
  <c r="D100" i="35" s="1"/>
  <c r="E16" i="35"/>
  <c r="E19" i="35" s="1"/>
  <c r="E21" i="35" s="1"/>
  <c r="E97" i="35" s="1"/>
  <c r="E16" i="34"/>
  <c r="E19" i="34" s="1"/>
  <c r="E21" i="34" s="1"/>
  <c r="E87" i="34" s="1"/>
  <c r="E86" i="39" l="1"/>
  <c r="E92" i="39" s="1"/>
  <c r="F86" i="39"/>
  <c r="F92" i="39" s="1"/>
  <c r="E96" i="35"/>
  <c r="E93" i="36"/>
  <c r="F95" i="36" s="1"/>
  <c r="F101" i="36" s="1"/>
  <c r="E88" i="34"/>
  <c r="F90" i="34" s="1"/>
  <c r="F96" i="34" s="1"/>
  <c r="E71" i="32"/>
  <c r="F71" i="32" s="1"/>
  <c r="E70" i="32"/>
  <c r="F70" i="32" s="1"/>
  <c r="E69" i="32"/>
  <c r="F69" i="32" s="1"/>
  <c r="E68" i="32"/>
  <c r="F68" i="32" s="1"/>
  <c r="E65" i="32"/>
  <c r="F65" i="32" s="1"/>
  <c r="E64" i="32"/>
  <c r="F64" i="32" s="1"/>
  <c r="E63" i="32"/>
  <c r="F63" i="32" s="1"/>
  <c r="E62" i="32"/>
  <c r="F62" i="32" s="1"/>
  <c r="E61" i="32"/>
  <c r="F61" i="32" s="1"/>
  <c r="E60" i="32"/>
  <c r="F60" i="32" s="1"/>
  <c r="E58" i="32"/>
  <c r="F58" i="32" s="1"/>
  <c r="E57" i="32"/>
  <c r="F57" i="32" s="1"/>
  <c r="E56" i="32"/>
  <c r="F56" i="32" s="1"/>
  <c r="E55" i="32"/>
  <c r="F55" i="32" s="1"/>
  <c r="E54" i="32"/>
  <c r="F54" i="32" s="1"/>
  <c r="E53" i="32"/>
  <c r="F53" i="32" s="1"/>
  <c r="E51" i="32"/>
  <c r="F51" i="32" s="1"/>
  <c r="E50" i="32"/>
  <c r="F50" i="32" s="1"/>
  <c r="E49" i="32"/>
  <c r="F49" i="32" s="1"/>
  <c r="E48" i="32"/>
  <c r="F48" i="32" s="1"/>
  <c r="E47" i="32"/>
  <c r="F47" i="32" s="1"/>
  <c r="E46" i="32"/>
  <c r="F46" i="32" s="1"/>
  <c r="E44" i="32"/>
  <c r="F44" i="32" s="1"/>
  <c r="E43" i="32"/>
  <c r="F43" i="32" s="1"/>
  <c r="E42" i="32"/>
  <c r="F42" i="32" s="1"/>
  <c r="E41" i="32"/>
  <c r="F41" i="32" s="1"/>
  <c r="E40" i="32"/>
  <c r="F40" i="32" s="1"/>
  <c r="E39" i="32"/>
  <c r="F39" i="32" s="1"/>
  <c r="E16" i="32"/>
  <c r="E19" i="32" l="1"/>
  <c r="E21" i="32" s="1"/>
  <c r="E73" i="32" s="1"/>
  <c r="F16" i="32"/>
  <c r="F19" i="32" s="1"/>
  <c r="F21" i="32" s="1"/>
  <c r="F73" i="32" s="1"/>
  <c r="F72" i="32"/>
  <c r="E72" i="32"/>
  <c r="E90" i="34"/>
  <c r="E96" i="34" s="1"/>
  <c r="E95" i="36"/>
  <c r="E101" i="36" s="1"/>
  <c r="E98" i="35"/>
  <c r="F100" i="35" s="1"/>
  <c r="F106" i="35" s="1"/>
  <c r="F74" i="32" l="1"/>
  <c r="D76" i="32" s="1"/>
  <c r="E100" i="35"/>
  <c r="E106" i="35" s="1"/>
  <c r="E74" i="32"/>
  <c r="E25" i="29"/>
  <c r="F25" i="29" s="1"/>
  <c r="E24" i="29"/>
  <c r="F24" i="29" s="1"/>
  <c r="F81" i="29" s="1"/>
  <c r="E16" i="29"/>
  <c r="E19" i="29" l="1"/>
  <c r="E21" i="29" s="1"/>
  <c r="E82" i="29" s="1"/>
  <c r="F16" i="29"/>
  <c r="F19" i="29" s="1"/>
  <c r="F21" i="29" s="1"/>
  <c r="F82" i="29" s="1"/>
  <c r="F83" i="29"/>
  <c r="D85" i="29"/>
  <c r="F85" i="29" s="1"/>
  <c r="F91" i="29" s="1"/>
  <c r="E76" i="32"/>
  <c r="E81" i="29"/>
  <c r="E16" i="28"/>
  <c r="E24" i="11"/>
  <c r="F24" i="11" s="1"/>
  <c r="E16" i="27"/>
  <c r="E19" i="27" l="1"/>
  <c r="E21" i="27" s="1"/>
  <c r="E130" i="27" s="1"/>
  <c r="F16" i="27"/>
  <c r="F19" i="27" s="1"/>
  <c r="F21" i="27" s="1"/>
  <c r="F130" i="27" s="1"/>
  <c r="F131" i="27" s="1"/>
  <c r="D133" i="27" s="1"/>
  <c r="F133" i="27" s="1"/>
  <c r="F139" i="27" s="1"/>
  <c r="E19" i="28"/>
  <c r="E21" i="28" s="1"/>
  <c r="E115" i="28" s="1"/>
  <c r="E116" i="28" s="1"/>
  <c r="F16" i="28"/>
  <c r="F19" i="28" s="1"/>
  <c r="F21" i="28" s="1"/>
  <c r="F115" i="28" s="1"/>
  <c r="F116" i="28" s="1"/>
  <c r="D118" i="28" s="1"/>
  <c r="F118" i="28" s="1"/>
  <c r="F124" i="28" s="1"/>
  <c r="E82" i="32"/>
  <c r="F76" i="32"/>
  <c r="F82" i="32" s="1"/>
  <c r="E129" i="27"/>
  <c r="E131" i="27" s="1"/>
  <c r="E83" i="29"/>
  <c r="E85" i="29" s="1"/>
  <c r="E91" i="29" s="1"/>
  <c r="E133" i="27" l="1"/>
  <c r="E139" i="27" s="1"/>
  <c r="E118" i="28"/>
  <c r="E16" i="25"/>
  <c r="E124" i="28" l="1"/>
  <c r="E19" i="25"/>
  <c r="E21" i="25" s="1"/>
  <c r="E73" i="25" s="1"/>
  <c r="E72" i="25"/>
  <c r="E61" i="11"/>
  <c r="E60" i="11"/>
  <c r="E59" i="11"/>
  <c r="E58" i="11"/>
  <c r="E57" i="11"/>
  <c r="E56" i="11"/>
  <c r="E79" i="11"/>
  <c r="E73" i="11"/>
  <c r="E72" i="11"/>
  <c r="E71" i="11"/>
  <c r="E70" i="11"/>
  <c r="E68" i="11"/>
  <c r="E67" i="11"/>
  <c r="E66" i="11"/>
  <c r="E65" i="11"/>
  <c r="E64" i="11"/>
  <c r="E74" i="25" l="1"/>
  <c r="E76" i="25" l="1"/>
  <c r="E82" i="25" s="1"/>
  <c r="E16" i="11"/>
  <c r="E19" i="11" l="1"/>
  <c r="E21" i="11" s="1"/>
  <c r="E81" i="11" s="1"/>
  <c r="F16" i="11"/>
  <c r="F19" i="11" s="1"/>
  <c r="F21" i="11" s="1"/>
  <c r="F81" i="11" s="1"/>
  <c r="E53" i="11"/>
  <c r="F53" i="11" s="1"/>
  <c r="E51" i="11"/>
  <c r="F51" i="11" s="1"/>
  <c r="F80" i="11" l="1"/>
  <c r="F82" i="11" s="1"/>
  <c r="D84" i="11" s="1"/>
  <c r="E80" i="11"/>
  <c r="E82" i="11" s="1"/>
  <c r="E16" i="30"/>
  <c r="E46" i="30"/>
  <c r="F46" i="30" s="1"/>
  <c r="E57" i="30"/>
  <c r="F57" i="30" s="1"/>
  <c r="E47" i="30"/>
  <c r="F47" i="30" s="1"/>
  <c r="E50" i="30"/>
  <c r="F50" i="30" s="1"/>
  <c r="E56" i="30"/>
  <c r="F56" i="30" s="1"/>
  <c r="E49" i="30"/>
  <c r="F49" i="30" s="1"/>
  <c r="E59" i="30"/>
  <c r="F59" i="30" s="1"/>
  <c r="E53" i="30"/>
  <c r="F53" i="30" s="1"/>
  <c r="E51" i="30"/>
  <c r="F51" i="30" s="1"/>
  <c r="E45" i="30"/>
  <c r="F45" i="30" s="1"/>
  <c r="E48" i="30"/>
  <c r="F48" i="30" s="1"/>
  <c r="E55" i="30"/>
  <c r="F55" i="30" s="1"/>
  <c r="E52" i="30"/>
  <c r="F52" i="30" s="1"/>
  <c r="E54" i="30"/>
  <c r="F54" i="30" s="1"/>
  <c r="E44" i="30"/>
  <c r="F44" i="30" s="1"/>
  <c r="E58" i="30"/>
  <c r="F58" i="30" s="1"/>
  <c r="E84" i="11" l="1"/>
  <c r="E90" i="11" s="1"/>
  <c r="F84" i="11"/>
  <c r="F90" i="11" s="1"/>
  <c r="E19" i="30"/>
  <c r="E21" i="30" s="1"/>
  <c r="E136" i="30" s="1"/>
  <c r="E137" i="30" s="1"/>
  <c r="F16" i="30"/>
  <c r="F19" i="30" s="1"/>
  <c r="F21" i="30" s="1"/>
  <c r="F136" i="30" s="1"/>
  <c r="F135" i="30"/>
  <c r="F137" i="30" l="1"/>
  <c r="D139" i="30" s="1"/>
  <c r="F139" i="30" s="1"/>
  <c r="F145" i="30" s="1"/>
  <c r="E139" i="30" l="1"/>
  <c r="E145" i="30" s="1"/>
</calcChain>
</file>

<file path=xl/sharedStrings.xml><?xml version="1.0" encoding="utf-8"?>
<sst xmlns="http://schemas.openxmlformats.org/spreadsheetml/2006/main" count="2036" uniqueCount="519">
  <si>
    <t>PRODUCT CODE</t>
  </si>
  <si>
    <t>TOTAL</t>
  </si>
  <si>
    <t xml:space="preserve"> </t>
  </si>
  <si>
    <t>Quotation For:</t>
  </si>
  <si>
    <t>Prepared by:</t>
  </si>
  <si>
    <t>Comments or Special Instructions:</t>
  </si>
  <si>
    <t>DESCRIPTION</t>
  </si>
  <si>
    <t>UNIT PRICE</t>
  </si>
  <si>
    <t>SUBTOTAL</t>
  </si>
  <si>
    <t>OTHER</t>
  </si>
  <si>
    <t>Broom Head Options:</t>
  </si>
  <si>
    <t>Broom Engine Power Package Options:</t>
  </si>
  <si>
    <t>Broom Engine Options:</t>
  </si>
  <si>
    <t>Broom General Options:</t>
  </si>
  <si>
    <t>Broom Hood Option (For Pivot Lift head only):</t>
  </si>
  <si>
    <t>Broom Wafer Options:</t>
  </si>
  <si>
    <t>Broom Spare Parts</t>
  </si>
  <si>
    <t>Price for base unit:</t>
  </si>
  <si>
    <t>Poly cutting edge in place of steel cutting edge</t>
  </si>
  <si>
    <t>Coolant filter</t>
  </si>
  <si>
    <t>QTY</t>
  </si>
  <si>
    <t>Customer ID:</t>
  </si>
  <si>
    <t>Date</t>
  </si>
  <si>
    <t>Quotation #:</t>
  </si>
  <si>
    <t xml:space="preserve">Quotation valid until: </t>
  </si>
  <si>
    <t>Delivery charges will be figured based on end user location and current ship rates.</t>
  </si>
  <si>
    <t>Final quote to end user will include this information.</t>
  </si>
  <si>
    <t>Options Subtotal</t>
  </si>
  <si>
    <t>20 foot broom head in place of 18 foot</t>
  </si>
  <si>
    <t>22 foot broom head in place of 18 foot</t>
  </si>
  <si>
    <t>Broom engine oil pan heater, pad type</t>
  </si>
  <si>
    <t>Broom engine block heater, 1500 watt, immersion type</t>
  </si>
  <si>
    <t>Battery trickle charger, 1.5 amp</t>
  </si>
  <si>
    <t>Battery charger, 20 amp</t>
  </si>
  <si>
    <t>Battery heater, pad type</t>
  </si>
  <si>
    <t>Hydraulic oil tank heater, pad type</t>
  </si>
  <si>
    <t>Broom head marker lights</t>
  </si>
  <si>
    <t>Broom speed tachometer</t>
  </si>
  <si>
    <t>Automatic brush pattern adjustment</t>
  </si>
  <si>
    <t>Ground speed control (Must include automatic brush pattern adjustment and broom speed tachometer)</t>
  </si>
  <si>
    <t>Vibrator</t>
  </si>
  <si>
    <t>Snowshed hood for 16 foot broom head</t>
  </si>
  <si>
    <t>Snowshed hood for 18 foot broom head</t>
  </si>
  <si>
    <t>Snowshed hood for 20 foot broom head</t>
  </si>
  <si>
    <t>Snowshed hood for 22 foot broom head</t>
  </si>
  <si>
    <t>All steel 10# wire wafers in place of all poly on 18 foot broom</t>
  </si>
  <si>
    <t>All steel 10# wire wafers in place of all poly on 20 foot broom</t>
  </si>
  <si>
    <t>All steel 10# wire wafers in place of all poly on 22 foot broom</t>
  </si>
  <si>
    <t>Spare set 18 foot cores</t>
  </si>
  <si>
    <t>Spare set 20 foot cores</t>
  </si>
  <si>
    <t>Spare set 22 foot cores</t>
  </si>
  <si>
    <t>Set of four broom carts, non-adjustable</t>
  </si>
  <si>
    <t>End plate jack for use with core change (2)</t>
  </si>
  <si>
    <t>Spare caster tire and wheel, nitrogen filled</t>
  </si>
  <si>
    <t>Spare caster, tire, wheel, hub, bearings, axle and nuts, nitrogen filled</t>
  </si>
  <si>
    <t>Spare caster tire and wheel, foam filled</t>
  </si>
  <si>
    <t>Spare caster, tire, wheel, hub, bearings, axle and nuts, foam filled</t>
  </si>
  <si>
    <t>P5500-C</t>
  </si>
  <si>
    <t>Reversible Plow Width Options:</t>
  </si>
  <si>
    <t>Plow Cutting Edges</t>
  </si>
  <si>
    <t>Plow Spare Parts</t>
  </si>
  <si>
    <t>Caster tire and wheel, foam filled</t>
  </si>
  <si>
    <t>Caster tire, wheel, hub, bearings, axle and nuts, foam filled</t>
  </si>
  <si>
    <t>Bulleted Items are Included or are features of the Base Unit</t>
  </si>
  <si>
    <t>MB2</t>
  </si>
  <si>
    <t>Chassis Power Package Option</t>
  </si>
  <si>
    <t>Chassis Options</t>
  </si>
  <si>
    <t>Engine oil pan heater, pad type</t>
  </si>
  <si>
    <t>Remote battery jump start lugs</t>
  </si>
  <si>
    <t>Fuel heater, immersion tank type</t>
  </si>
  <si>
    <t>Rear bumper chevron striping</t>
  </si>
  <si>
    <t>Eight inch reflective stripe</t>
  </si>
  <si>
    <t>Numbers and lettering on unit</t>
  </si>
  <si>
    <t>Rear mounted pintle hook</t>
  </si>
  <si>
    <t>Spare chassis tire and wheel</t>
  </si>
  <si>
    <t>Chassis Cab Options</t>
  </si>
  <si>
    <t>Deluge System (Requires side door wipers)</t>
  </si>
  <si>
    <t>Side door window wipers</t>
  </si>
  <si>
    <t>Heated option for side door window wipers</t>
  </si>
  <si>
    <t>Heated option for windshield wipers</t>
  </si>
  <si>
    <t>Radio, AM/FM with weather band and CD player</t>
  </si>
  <si>
    <t>HID lights on cab light bar, flood, (2)</t>
  </si>
  <si>
    <t>HID lights on cab light bar, trapezoid, (2)</t>
  </si>
  <si>
    <t>HID lights on cab light bar, spot, (2)</t>
  </si>
  <si>
    <t>LED lights on cab light bar, flood, (2)</t>
  </si>
  <si>
    <t>LED lights on cab light bar, trapezoid, (2)</t>
  </si>
  <si>
    <t>LED lights on cab light bar, spot, (2)</t>
  </si>
  <si>
    <t>Fire extinguisher, 2A:10BC, 5 lb. with mounting bracket</t>
  </si>
  <si>
    <t>Air Conditioning</t>
  </si>
  <si>
    <t>Reversible Plow Options:</t>
  </si>
  <si>
    <t>Flared end moldboard in place of straight end moldboard</t>
  </si>
  <si>
    <t>Plow trip moldboard</t>
  </si>
  <si>
    <t>Hands free hitch</t>
  </si>
  <si>
    <t>24 foot plow in place of 14 foot plow</t>
  </si>
  <si>
    <t>22 foot plow in place of 14 foot plow</t>
  </si>
  <si>
    <t>20 foot plow in place of 14 foot plow</t>
  </si>
  <si>
    <t>18 foot plow in place of 14 foot plow</t>
  </si>
  <si>
    <t>16 foot plow in place of 14 foot plow</t>
  </si>
  <si>
    <t>Total from Base unit</t>
  </si>
  <si>
    <t>OPTIONS</t>
  </si>
  <si>
    <r>
      <t>Delivery Starting Point</t>
    </r>
    <r>
      <rPr>
        <b/>
        <sz val="8"/>
        <rFont val="Arial"/>
        <family val="2"/>
      </rPr>
      <t xml:space="preserve">                                                      Chilton, WI 53014</t>
    </r>
  </si>
  <si>
    <r>
      <t>Delivery Ending Point</t>
    </r>
    <r>
      <rPr>
        <b/>
        <sz val="8"/>
        <rFont val="Arial"/>
        <family val="2"/>
      </rPr>
      <t xml:space="preserve">                                              City, State, Zip Code</t>
    </r>
  </si>
  <si>
    <t>P5000 Optional Reversible Plow</t>
  </si>
  <si>
    <t>P3UB Underbody Scraper, 12 foot, 3 function, Steel cutting edge</t>
  </si>
  <si>
    <t>MB3-Broom</t>
  </si>
  <si>
    <t>Vertical lift airport broom head in place of pivot lift head</t>
  </si>
  <si>
    <t>18 foot broom head in place of 16 foot</t>
  </si>
  <si>
    <t>20 foot broom head in place of 16 foot</t>
  </si>
  <si>
    <t>22 foot broom head in place of 16 foot</t>
  </si>
  <si>
    <t>Broom Engine Options</t>
  </si>
  <si>
    <t>Broom General Options</t>
  </si>
  <si>
    <t>Broom Hood Option (For Pivot Lift head only)</t>
  </si>
  <si>
    <t>Broom Wafer Options</t>
  </si>
  <si>
    <t>MB3-Plow</t>
  </si>
  <si>
    <t>Snow Blower Options:</t>
  </si>
  <si>
    <t>Loading chute with directional flipper control for dump truck or spot casting</t>
  </si>
  <si>
    <t>Poly cutting edge</t>
  </si>
  <si>
    <t>Steel cutting edge</t>
  </si>
  <si>
    <t>Rubber skid shoes (2)</t>
  </si>
  <si>
    <t>Shear bolt kit (5 sets, 10 total)</t>
  </si>
  <si>
    <t>MB5</t>
  </si>
  <si>
    <t>Broom hydrostatic pressure guage</t>
  </si>
  <si>
    <t>All steel 10# wire wafers in place of all poly on 16 foot broom</t>
  </si>
  <si>
    <t>8# poly. 10# wire, 50/50 wafers in place of all poly on 16 foot broom</t>
  </si>
  <si>
    <t>8# poly. 10# wire, 50/50 wafers in place of all poly on 18 foot broom</t>
  </si>
  <si>
    <t>8# poly. 10# wire, 50/50 wafers in place of all poly on 20 foot broom</t>
  </si>
  <si>
    <t>8# poly. 10# wire, 50/50 wafers in place of all poly on 22 foot broom</t>
  </si>
  <si>
    <t>P5000 Plow</t>
  </si>
  <si>
    <t>Husting hitch in place of DIN hitch</t>
  </si>
  <si>
    <t>Nose wheel front steer axle with pintle eye drawbar in place of pintle drawbar</t>
  </si>
  <si>
    <t>Air brake system in place of electric brake system</t>
  </si>
  <si>
    <t>TOWGA Tow Airport Broom Options</t>
  </si>
  <si>
    <t>4600 TOWV Broom</t>
  </si>
  <si>
    <t>TOWV Tow Airport Broom Options</t>
  </si>
  <si>
    <t>4600 TTB Broom</t>
  </si>
  <si>
    <t>TTB Tow Airport Broom Hitch Options</t>
  </si>
  <si>
    <t>Chassis Integration of Towing Chassis</t>
  </si>
  <si>
    <t>P3UB Scraper</t>
  </si>
  <si>
    <t>Spare set 16 foot cores</t>
  </si>
  <si>
    <t xml:space="preserve">Startup and Training charges will be included at end user location </t>
  </si>
  <si>
    <t>Customer</t>
  </si>
  <si>
    <t>Address</t>
  </si>
  <si>
    <t>City, State, Zip Code</t>
  </si>
  <si>
    <t>Point of Contact</t>
  </si>
  <si>
    <t>14 foot broom head in place of 12 foot</t>
  </si>
  <si>
    <t>16 foot broom head in place of 12 foot</t>
  </si>
  <si>
    <t>Snowshed hood for 12 foot broom head</t>
  </si>
  <si>
    <t>Snowshed hood for 14 foot broom head</t>
  </si>
  <si>
    <t>Spare set 12 foot cores</t>
  </si>
  <si>
    <t>Spare set 14 foot cores</t>
  </si>
  <si>
    <t>J-hook hitch in place of DIN hitch</t>
  </si>
  <si>
    <t>Pin on hitch in place of DIN hitch</t>
  </si>
  <si>
    <t>16 foot broom head in place of 14 foot</t>
  </si>
  <si>
    <t>18 foot broom head in place of 14 foot</t>
  </si>
  <si>
    <t>20 foot broom head in place of 14 foot</t>
  </si>
  <si>
    <t>22 foot broom head in place of 14 foot</t>
  </si>
  <si>
    <t>Broom Hood Option</t>
  </si>
  <si>
    <t>18 foot broom head in place of 12 foot</t>
  </si>
  <si>
    <t xml:space="preserve">Broom Hood Option </t>
  </si>
  <si>
    <t>4600 Pivot Lift</t>
  </si>
  <si>
    <t>CRDL Broom</t>
  </si>
  <si>
    <t>The 3600-TOWGA Tow Airport Broom is self-sufficient and requires no power or controls from the chassis. The brush diameter is 36 inches, and is available in lengths of 12, 14, 16 and 18 feet. Power is transmitted to the broom core via keyed tapered hubs which prevent any looseness in the connection. It's equipped with a free floating broom head hitch for superior broom pattern control and overall handling of the broom chassis.</t>
  </si>
  <si>
    <t>MB4 Blower</t>
  </si>
  <si>
    <t>Phone and Email Address</t>
  </si>
  <si>
    <t>Golight Stryker remote spot light on cab, (1)</t>
  </si>
  <si>
    <t>P3UB Optional Underbody Scraper</t>
  </si>
  <si>
    <t>Integration of Towing Chassis</t>
  </si>
  <si>
    <t>Delivery price determined by calculated mileage between points (Yahoo Maps) and current shipping rates</t>
  </si>
  <si>
    <t>Caster tire and wheel, nitrogen filled</t>
  </si>
  <si>
    <t>MB3 Broom</t>
  </si>
  <si>
    <t>Product</t>
  </si>
  <si>
    <t>Product Description</t>
  </si>
  <si>
    <t xml:space="preserve">The MB5 Mid-Mount Compact Multi-tasking Snow Removal Vehicle is a heavy duty chassis with full-time four wheel drive. </t>
  </si>
  <si>
    <t>Custom Chassis Snow Blower - The MB4 chassis is designed for airport snow blowers and can interchange to host plows, front brooms, tow brooms, underbody scrapers, and other equipment as desired.</t>
  </si>
  <si>
    <t>Front Mount Broom - The MB3 is a versatile custom cab forward airport chassis designed for front mounted plows, front mounted brooms, tow brooms, underbody scrapers, de-icing systems, and other attachments.</t>
  </si>
  <si>
    <t xml:space="preserve">Front Mount Plow - The MB3 is a versatile custom cab forward airport chassis designed for front mounted plows, tow brooms, underbody scrapers, and other attachments. </t>
  </si>
  <si>
    <t>MB3 Plow</t>
  </si>
  <si>
    <t>CRDL</t>
  </si>
  <si>
    <t>TTB</t>
  </si>
  <si>
    <t>TOWV</t>
  </si>
  <si>
    <t>TOWGA</t>
  </si>
  <si>
    <t>4600 PIVOT</t>
  </si>
  <si>
    <t>P5000</t>
  </si>
  <si>
    <t>P8200-R</t>
  </si>
  <si>
    <t xml:space="preserve">Multi Tasking Snow Removal Vehicle and Chassis. The MB2 tractor is the most aggressive and maneuverable heavy duty snow removal chassis available for airports today. </t>
  </si>
  <si>
    <t xml:space="preserve">Cradling Airport Broom - 4600-CRDL. Designed for stowing and cradling in-line for transport and storage. </t>
  </si>
  <si>
    <t xml:space="preserve">The 4600-TTB tracking tow broom can be fit to multiple towing chassis configurations of adequate size, axle and horsepower ratings. </t>
  </si>
  <si>
    <t xml:space="preserve">The 4600-TOWV Tow Behind Runway Broom is operator friendly, with excellent shock absorption and an active weight transfer broom head hitch for superior broom pattern control, braking, and overall handling. </t>
  </si>
  <si>
    <t xml:space="preserve">The 3600-TOWGA Tow Airport Broom is self-sufficient and requires no power or controls from the chassis. </t>
  </si>
  <si>
    <t>The 4600 Pivot Lift Airport Broom and Engine is engineered to be integrally mounted on multiple chassis configurations of adequate size, axle and horsepower ratings, and specifically designed for use on the MB3 chassis.</t>
  </si>
  <si>
    <t>The P5000 Airport Reversible Plow can be retrofitted to many existing chassis and plow hitches, including DIN, Hands Free, Hustings, J-Hook and Pin type hitches.</t>
  </si>
  <si>
    <t xml:space="preserve">Cupping Ramp Plow - P5500-C has cupped ends concentrating snow toward the center of the plow for centerline loading for improved loader handling with a broad mold board curvature. </t>
  </si>
  <si>
    <t xml:space="preserve"> The P3UB underbody scraper has a 3 function design, with swing, curl, and lift control of a 12 inch high moldboard. </t>
  </si>
  <si>
    <t>The P8200-R Airport Rollover Plow. The P8200 has a 12 foot cutting edge length that provides a 10 foot plowed path.</t>
  </si>
  <si>
    <r>
      <t>North Star</t>
    </r>
    <r>
      <rPr>
        <vertAlign val="superscript"/>
        <sz val="8"/>
        <color theme="1"/>
        <rFont val="Arial"/>
        <family val="2"/>
      </rPr>
      <t>TM</t>
    </r>
  </si>
  <si>
    <r>
      <t>North Star</t>
    </r>
    <r>
      <rPr>
        <b/>
        <vertAlign val="superscript"/>
        <sz val="11"/>
        <color theme="1"/>
        <rFont val="Arial"/>
        <family val="2"/>
      </rPr>
      <t>TM</t>
    </r>
  </si>
  <si>
    <r>
      <t>The MB North Star</t>
    </r>
    <r>
      <rPr>
        <vertAlign val="superscript"/>
        <sz val="10"/>
        <color theme="1"/>
        <rFont val="Arial"/>
        <family val="2"/>
      </rPr>
      <t>TM</t>
    </r>
    <r>
      <rPr>
        <sz val="10"/>
        <color theme="1"/>
        <rFont val="Arial"/>
        <family val="2"/>
      </rPr>
      <t xml:space="preserve"> single engine blower is specifically designed to provide high capacity snow blowing on an exceptionally maneuverable chassis</t>
    </r>
  </si>
  <si>
    <t>Poly impeller liner in place of steel liner</t>
  </si>
  <si>
    <t>Drift cutters</t>
  </si>
  <si>
    <t>Light mounted on loading chute</t>
  </si>
  <si>
    <t xml:space="preserve">Steel casters (set) assembly in place of pneumatic </t>
  </si>
  <si>
    <t>Pneumatic caster tire and wheel, each</t>
  </si>
  <si>
    <t>Steel caster wheel assembly, each</t>
  </si>
  <si>
    <t>M-B All Wheel Drive  Kit</t>
  </si>
  <si>
    <t>6x6 all wheel drive, 2 wheel steer kit in place of 4x4, 2 wheel steer kit; Add to base unit price:</t>
  </si>
  <si>
    <t>All wheel steer option</t>
  </si>
  <si>
    <t>4x4 all wheel steer kit in place of 2 wheel steer; Add to base unit price:</t>
  </si>
  <si>
    <t>6x6 all wheel steer kit in place of 2 wheel steer; Add to base unit price:</t>
  </si>
  <si>
    <t>Spare 445/65R22.5 chassis tire and aluminum wheel; Add to base unit price:</t>
  </si>
  <si>
    <t>M-B Heavy Duty All Wheel Drive Kit fully assembledand installed at M-B Companies facilty in Chilton, WI</t>
  </si>
  <si>
    <t>M-B All Wheel Drive Kit</t>
  </si>
  <si>
    <t>3600 TOWGA Broom</t>
  </si>
  <si>
    <t>Rear facing LED flood lights, (2)</t>
  </si>
  <si>
    <t>Amber snow plow lights, LED, on cab light bar, (2)</t>
  </si>
  <si>
    <t>Amber snow plow lights, halogen, on cab light bar, (2)</t>
  </si>
  <si>
    <t>Broom Engine Power Package Options</t>
  </si>
  <si>
    <t xml:space="preserve">Heavy Duty Conventional Airport Runway Snow Removal all wheel drive kit installed in a host chassis. </t>
  </si>
  <si>
    <t>23 foot plow in place of 21 foot plow</t>
  </si>
  <si>
    <t>25 foot plow in place of 21 foot plow</t>
  </si>
  <si>
    <t>27 foot plow in place of 21 foot plow</t>
  </si>
  <si>
    <t>29 foot plow in place of 21 foot plow</t>
  </si>
  <si>
    <t>31 foot plow in place of 21 foot plow</t>
  </si>
  <si>
    <t>33 foot plow in place of 21 foot plow</t>
  </si>
  <si>
    <t>35 foot plow in place of 21 foot plow</t>
  </si>
  <si>
    <t>Amber snow plow lights on cab light bar, (2)</t>
  </si>
  <si>
    <t xml:space="preserve">Auto stripper bar adjustment system (Required: automatic brush pattern adjustment) </t>
  </si>
  <si>
    <t>Pneumatic caster assembly</t>
  </si>
  <si>
    <t>Optional deflector chute for cast control</t>
  </si>
  <si>
    <t>Snow Broom Interchange Attachment Options:</t>
  </si>
  <si>
    <t>Broom head, 16 ft length</t>
  </si>
  <si>
    <t>Broom head, 18 ft length</t>
  </si>
  <si>
    <t>Ground speed control (Required: automatic brush pattern adjustment)</t>
  </si>
  <si>
    <t>Broom Hydrostatic pressure gauge</t>
  </si>
  <si>
    <t>Auto stripper bar adjustment system (required: automatic brush patter adjustment)</t>
  </si>
  <si>
    <t>Snow shed hood / 16 ft length</t>
  </si>
  <si>
    <t>Snow shed hood / 18 ft length</t>
  </si>
  <si>
    <t>Broom head vibrator</t>
  </si>
  <si>
    <t>Poly/Wire alternating wafers ipo all poly wafers / 16 ft</t>
  </si>
  <si>
    <t>Poly/Wire alternating wafers ipo all poly wafers / 18 ft</t>
  </si>
  <si>
    <t>Snow Broom Spare Parts Options</t>
  </si>
  <si>
    <t>Spare set of broom cores / 16 ft</t>
  </si>
  <si>
    <t>Spare set of broom cores / 18 ft</t>
  </si>
  <si>
    <t>Set of two end plate jacks for core change</t>
  </si>
  <si>
    <t>Caster tire, wheel, hub, bearings, &amp; axle nuts, nitrogen filled</t>
  </si>
  <si>
    <t>Caster tire, wheel, hub, bearings, &amp; axle nuts, foam filled</t>
  </si>
  <si>
    <t>Multi Tasking Snow Removal Vehicle with plow. The MB2 custom cab forward tractor is the most aggressive and maneuverable heavy duty snow removal chassis available for airports today. The versatile MB2 can be equipped with a variety of front plows, tow brooms, underbody scrapers, dump bodies, spreaders, and de-icing equipment as desired. It has a 6 speed automatic transmission, and the right side of its drive engine enclosure rotates upward to allow full access for maintenance and engine repair. The tapered spring suspension allows for a smoother ride and increased driver control.</t>
  </si>
  <si>
    <t>Fire extinguisher, 10A:40BC, 10 lb. with mounting bracket</t>
  </si>
  <si>
    <t>Cradling Airport Broom - 4600-CRDL. Designed for high speed high quality snow removal in a configuration that provides for stowing and cradling in-line for transport and storage. The 26,000 pound steering axle is controlled by an electronically monitored and activated steering system complete with automatic drift control and provisions for the operator to center and disengage the trailer axle steering system from the driver's seat.</t>
  </si>
  <si>
    <t xml:space="preserve">Fuel heater, immersion tank type </t>
  </si>
  <si>
    <t xml:space="preserve">Broom chassis axle tire and wheel, steering axle </t>
  </si>
  <si>
    <t xml:space="preserve">The 4600-TTB tracking tow broom can be fit to multiple towing chassis configurations of adequate size, axle and horsepower ratings. The 18,000 pound steering axle is controlled by an electronically monitored and activated steering system complete with automatic drift control and provisions for the operator to center and disengage the trailer axle steering system from the driver's seat.  With engine and pump drive surrounded by a fiberglass enclosure, it comes standard with dual 75 gallon fuel tanks to provide 12 hours of continuous broom operation. </t>
  </si>
  <si>
    <t xml:space="preserve">Remote jump start battery lugs </t>
  </si>
  <si>
    <t xml:space="preserve">The 4600-TOWV Tow Behind Runway Broom is operator friendly, with excellent shock absorption and an active weight transfer broom head hitch for superior broom pattern control, braking, and overall handling. The TOWV is compatible with a variety of towing chassis configurations of adequate size, axle and horsepower ratings. With a brush diameter of 46 inches, the TOWV is available in 14, 16, 18 and 20 foot lengths. The TOWV design assures economical operation with solid performance, and compatibility with both heavy duty and mid-range towing chassis.   </t>
  </si>
  <si>
    <t xml:space="preserve">Remote battery jump start lugs </t>
  </si>
  <si>
    <t xml:space="preserve">Fully functional MDC controls in broom engine enclosure </t>
  </si>
  <si>
    <t xml:space="preserve">Spare broom chassis axle tire and wheel </t>
  </si>
  <si>
    <t xml:space="preserve">The 4600 Pivot Lift Airport Broom and Engine is engineered to be integrally mounted on multiple chassis configurations of adequate size, axle and horsepower ratings, and specifically designed for use on the MB3 chassis. The 4600 can be front mounted as a dedicated unit, or using the head only, can be used in multipurpose applications for interchange with a plow and/or blower head on the MB4.   As a dedicated unit, it comes standard with an operator control box, microprocessor CAN bus controls and an MDC (Monitor-Diagnose-Control) color screen display. The single pivot broom can be ordered with a maximum swing angle of either 35 or 45 degrees.  </t>
  </si>
  <si>
    <t xml:space="preserve">The P5000 Airport Reversible Plow can be retrofitted to many existing chassis and plow hitches, including DIN, Hands Free, Hustings, J-Hook and Pin type hitches. It is designed to provide a fully reversible left and right angle up to 32 degrees. It comes standard with a straight 50 inch moldboard ehight, 14ft plow length, but is also available with flared ends and in 16, 18, 20, 22, and 24 foot lengths. </t>
  </si>
  <si>
    <t xml:space="preserve">Cupping Ramp Plow - P5500-C has cupped ends concentrating snow toward the center of the plow for centerline loading and a broad mold board curvature to provide improved loader handling and productivity. Standard controls provide for angling the entire plow left or right while independently cupping and straightening the two end sections.  By positioning the center section in the straight ahead position and cupping both ends, the plow becomes a very efficient dozer.  By angling the blade and cupping only the leading end, progress across the ramp can leave a clean side free of spillage to avoid constant additional clean-up passes.  </t>
  </si>
  <si>
    <t xml:space="preserve"> The P3UB underbody scraper has a 3 function design, with swing, curl, and lift control of a 12 inch high moldboard. Scrapers are available with a variety of cutting edges, including steel, steel with carbide inserts, and an ice cutting serrated carbide edge. Moldboard is made of 50,000 psi yield steel. Depending on chassis configuration, scraper angles of up to 40 degrees can be achieved.</t>
  </si>
  <si>
    <t>P3UB Underbody Scraper Option</t>
  </si>
  <si>
    <t>Carbide cutting edge in place of steel cutting edge, 12 foot</t>
  </si>
  <si>
    <t>Two function underbody scraper in place of 3 function</t>
  </si>
  <si>
    <t>P-8200-R Plow</t>
  </si>
  <si>
    <t>The P8200-R Airport Rollover Plow. The P8200 has a 12 foot cutting edge length that provides a 10 foot plowed path. Lined with low friction, high visibility, green polyethylene, the specific curvature of the tapered moldboard produces a high cast for maximum casting distance, with no overspray to disrupt operator visibility. Plow rotation is achieved with two high torque, low speed hydraulic motors.</t>
  </si>
  <si>
    <t>P8200 Rollover Plow Options</t>
  </si>
  <si>
    <t>P8200 Underbody Scraper Spare Parts</t>
  </si>
  <si>
    <t>Snow Blower Spare Parts:</t>
  </si>
  <si>
    <t xml:space="preserve">Custom Chassis Snow Blower - The MB4 chassis is designed to host the M-B MH7500 snow blower head and can be equipped to interchange for use with front plows, front brooms, tow brooms, and other equipment as desired. MB4 High Performance Airport Snow Blower design provides more than 1,000 HP to power snow blower head.  The standard 755 HP electronic turbocharged T4F EPA emission certified auxiliary engine provides its entire 755 HP to the impeller drive. The hydrostatic blower ribbon is powered by the chassis engine. The ribbon is independently reversible and the speed is independent of impeller speed.  Unique programming assures ribbon speed is automatically adjusted to compensate for vehicle speed.  The efficient use of power from both engines provides a capacity up to 7500 tons per hour and cast distances in excess of 150 feet.  Head cutting height is 58 inches and the 52.5" diameter ribbon has a cutting width is 102 inches. The 59” diameter fabricated impeller includes  replaceable blades, mechanical drive and shear bolts to protect impeller and impeller drive.  The rotating impeller housing and discharge chute allow adjustable cast direction, rotating 140 degrees from standard flat cast right.  Steel cutting edge, pneumatic casters, Integrated carbide skid shoes, and rubber side containment blades are standard. 
</t>
  </si>
  <si>
    <t>Engine block heater, immersion type</t>
  </si>
  <si>
    <t>Remote air fill port</t>
  </si>
  <si>
    <t>Fuel heater, pad type</t>
  </si>
  <si>
    <t>Rustproofing: under floor, fenders and battery box</t>
  </si>
  <si>
    <t>Rear view camera system, color (Includes rear facing LED flood lights)</t>
  </si>
  <si>
    <t>Flared moldboard blade in place of straight moldboard blade</t>
  </si>
  <si>
    <t>24 foot plow in place of 18 foot plow</t>
  </si>
  <si>
    <t>22 foot plow in place of 18 foot plow</t>
  </si>
  <si>
    <t>Poly cutting edge in place of steel cutting edge, 20 foot</t>
  </si>
  <si>
    <t>Poly cutting edge in place of steel cutting edge, 22 foot</t>
  </si>
  <si>
    <t>Poly cutting edge in place of steel cutting edge, 24foot</t>
  </si>
  <si>
    <t>Kueper cutting edge in place of steel cutting edge, 20 foot</t>
  </si>
  <si>
    <t>Kueper cutting edge in place of steel cutting edge, 22 foot</t>
  </si>
  <si>
    <t>Kueper cutting edge in place of steel cutting edge, 24 foot</t>
  </si>
  <si>
    <t>Carbide cutting edge in place of steel cutting edge, 20 foot</t>
  </si>
  <si>
    <t>Carbide cutting edge in place of steel cutting edge, 22 foot</t>
  </si>
  <si>
    <t>Carbide cutting edge in place of steel cutting edge, 24 foot</t>
  </si>
  <si>
    <t>Tungsten carbide inserted rubber (JOMA 6000) cutting edge in place of steel cutting edge, 20 foot</t>
  </si>
  <si>
    <t>Tungsten carbide inserted rubber (JOMA 6000) cutting edge in place of steel cutting edge, 22 foot</t>
  </si>
  <si>
    <t>Tungsten carbide inserted rubber (JOMA 6000) cutting edge in place of steel cutting edge, 24 foot</t>
  </si>
  <si>
    <t>Caster tire and wheel</t>
  </si>
  <si>
    <t>Caster tire, wheel, hub, bearings, axle and nuts</t>
  </si>
  <si>
    <t>Broom engine block heater, immersion type</t>
  </si>
  <si>
    <t xml:space="preserve">Fuel tank heater, pad type </t>
  </si>
  <si>
    <t>Four wheel steering with 27,000 pound rear drive/steer axle</t>
  </si>
  <si>
    <t>Dual Core Heater</t>
  </si>
  <si>
    <t>Golight Strkyer remote spot light on cab, (1)</t>
  </si>
  <si>
    <t>800 HP T4F Snowblower Engine in place of 755 HP T4F Snowblower engine</t>
  </si>
  <si>
    <t>Blower Engine Options:</t>
  </si>
  <si>
    <t>Blower engine oil pan heater, pad type</t>
  </si>
  <si>
    <t>Blower engine block heater, immersion type</t>
  </si>
  <si>
    <t>Carbide skid shoes (2)</t>
  </si>
  <si>
    <t>Spare chassis tire and aluminum wheel</t>
  </si>
  <si>
    <t>Deluge System (Requires side door wipers, not included)</t>
  </si>
  <si>
    <t>Air Conditioning (not available with Dual Core Heater)</t>
  </si>
  <si>
    <t xml:space="preserve">Dual Core Heater (not available with Air Conditioning) </t>
  </si>
  <si>
    <t>Rear view camera system, color (Requires rear facing halogen flood lights)</t>
  </si>
  <si>
    <t>M-B P5000 14 foot straight reversible plow, 50 inch high, DIN hitch, Steel cutting edge</t>
  </si>
  <si>
    <t>Poly cutting edge in place of steel cutting edge, 14 foot</t>
  </si>
  <si>
    <t>Poly cutting edge in place of steel cutting edge, 16 foot</t>
  </si>
  <si>
    <t>Poly cutting edge in place of steel cutting edge, 18 foot</t>
  </si>
  <si>
    <t>Kueper cutting edge in place of steel cutting edge, 14 foot</t>
  </si>
  <si>
    <t>Kueper cutting edge in place of steel cutting edge, 16 foot</t>
  </si>
  <si>
    <t>Kueper cutting edge in place of steel cutting edge, 18 foot</t>
  </si>
  <si>
    <t>Carbide cutting edge in place of steel cutting edge, 14 foot</t>
  </si>
  <si>
    <t>Carbide cutting edge in place of steel cutting edge, 16 foot</t>
  </si>
  <si>
    <t>Carbide cutting edge in place of steel cutting edge, 18 foot</t>
  </si>
  <si>
    <t>Tungsten carbide inserted rubber (JOMA 6000) cutting edge in place of steel cutting edge, 14 foot</t>
  </si>
  <si>
    <t>Tungsten carbide inserted rubber (JOMA 6000) cutting edge in place of steel cutting edge, 16 foot</t>
  </si>
  <si>
    <t>Tungsten carbide inserted rubber (JOMA 6000) cutting edge in place of steel cutting edge, 18 foot</t>
  </si>
  <si>
    <t>All wheel drive option (only select one of the 3 options)</t>
  </si>
  <si>
    <t>Remote jump start battery lugs</t>
  </si>
  <si>
    <t>Stationary fifth wheel and mounting, 9,000 lb ballast, plow and broom controls, rear axle protector</t>
  </si>
  <si>
    <t xml:space="preserve">Fuel heater,pad type </t>
  </si>
  <si>
    <t>Fifth wheel type hitch, 2 inch kingpin with height adjustment in place of drawbar. Recepticle on tow chassis not included.</t>
  </si>
  <si>
    <t>Stationary fifth wheel and mounting, 15,000 lb ballast, plow and broom controls, rear axle protector</t>
  </si>
  <si>
    <t>320 HP, electronic turbocharged diesel engine, T4F EPA emission certified, 521 rpm broom with 3320 ft-lbs of available torque at the broom shaft at 5075 psi in place of 2,656 ft-lbs torque package</t>
  </si>
  <si>
    <t>18,000 pound steering axle with air brakes, controlled by broom to chassis connection. Closed loop electronic controlled steering system with automatic drift control and provisions for centering and disengaging the axle steering system by the operator</t>
  </si>
  <si>
    <t>All steel 8.5# wire wafers in place of all poly on 12 foot broom</t>
  </si>
  <si>
    <t>All steel 8.5# wire wafers in place of all poly on 14 foot broom</t>
  </si>
  <si>
    <t>All steel 8.5# wire wafers in place of all poly on 16 foot broom</t>
  </si>
  <si>
    <t>All steel 8.5# wire wafers in place of all poly on 18 foot broom</t>
  </si>
  <si>
    <t>5# poly. 8.5# wire, 50/50 wafers in place of all poly on 12 foot broom</t>
  </si>
  <si>
    <t>5# poly. 8.5# wire, 50/50 wafers in place of all poly on 14 foot broom</t>
  </si>
  <si>
    <t>5# poly. 8.5# wire, 50/50 wafers in place of all poly on 16 foot broom</t>
  </si>
  <si>
    <t>5# poly. 8.5# wire, 50/50 wafers in place of all poly on 18 foot broom</t>
  </si>
  <si>
    <t>13,200 pound steering axle with air brakes, controlled by broom to chassis connection. Closed loop electronic controlled steering system with automatic drift control and provisions for centering and disengaging the axle steering system by the operator</t>
  </si>
  <si>
    <t>16 foot broom head in place of 18 foot</t>
  </si>
  <si>
    <t>Broom Options</t>
  </si>
  <si>
    <t>Dual side mounted air blowers, 23,000 CFM (not included in base unit)</t>
  </si>
  <si>
    <t>Delete engine package to purchase broom head only</t>
  </si>
  <si>
    <t>Plow trip moldboard (Only on DIN and Hands free hitch)</t>
  </si>
  <si>
    <t>Poly cutting edge in place of steel cutting edge, 21 foot</t>
  </si>
  <si>
    <t>Poly cutting edge in place of steel cutting edge, 23 foot</t>
  </si>
  <si>
    <t>Poly cutting edge in place of steel cutting edge, 25 foot</t>
  </si>
  <si>
    <t>Poly cutting edge in place of steel cutting edge, 27 foot</t>
  </si>
  <si>
    <t>Poly cutting edge in place of steel cutting edge, 29 foot</t>
  </si>
  <si>
    <t>Poly cutting edge in place of steel cutting edge, 31 foot</t>
  </si>
  <si>
    <t>Poly cutting edge in place of steel cutting edge, 33 foot</t>
  </si>
  <si>
    <t>Poly cutting edge in place of steel cutting edge, 35 foot</t>
  </si>
  <si>
    <t>Kueper cutting edge in place of steel cutting edge, 21 foot</t>
  </si>
  <si>
    <t>Kueper cutting edge in place of steel cutting edge, 23 foot</t>
  </si>
  <si>
    <t>Kueper cutting edge in place of steel cutting edge, 25 foot</t>
  </si>
  <si>
    <t>Kueper cutting edge in place of steel cutting edge, 27 foot</t>
  </si>
  <si>
    <t>Kueper cutting edge in place of steel cutting edge, 29 foot</t>
  </si>
  <si>
    <t>Kueper cutting edge in place of steel cutting edge, 31 foot</t>
  </si>
  <si>
    <t>Kueper cutting edge in place of steel cutting edge, 33 foot</t>
  </si>
  <si>
    <t>Kueper cutting edge in place of steel cutting edge, 35 foot</t>
  </si>
  <si>
    <t>Carbide cutting edge in place of steel cutting edge, 21 foot</t>
  </si>
  <si>
    <t>Carbide cutting edge in place of steel cutting edge, 23 foot</t>
  </si>
  <si>
    <t>Carbide cutting edge in place of steel cutting edge, 25 foot</t>
  </si>
  <si>
    <t>Carbide cutting edge in place of steel cutting edge, 27 foot</t>
  </si>
  <si>
    <t>Carbide cutting edge in place of steel cutting edge, 29 foot</t>
  </si>
  <si>
    <t>Carbide cutting edge in place of steel cutting edge, 31 foot</t>
  </si>
  <si>
    <t>Carbide cutting edge in place of steel cutting edge, 33 foot</t>
  </si>
  <si>
    <t>Carbide cutting edge in place of steel cutting edge, 35 foot</t>
  </si>
  <si>
    <t>Tungsten carbide inserted rubber (JOMA 6000) cutting edge in place of steel cutting edge, 21 foot</t>
  </si>
  <si>
    <t>Tungsten carbide inserted rubber (JOMA 6000) cutting edge in place of steel cutting edge, 23 foot</t>
  </si>
  <si>
    <t>Tungsten carbide inserted rubber (JOMA 6000) cutting edge in place of steel cutting edge, 25 foot</t>
  </si>
  <si>
    <t>Tungsten carbide inserted rubber (JOMA 6000) cutting edge in place of steel cutting edge, 27 foot</t>
  </si>
  <si>
    <t>Tungsten carbide inserted rubber (JOMA 6000) cutting edge in place of steel cutting edge, 29 foot</t>
  </si>
  <si>
    <t>Tungsten carbide inserted rubber (JOMA 6000) cutting edge in place of steel cutting edge, 31 foot</t>
  </si>
  <si>
    <t>Tungsten carbide inserted rubber (JOMA 6000) cutting edge in place of steel cutting edge, 33 foot</t>
  </si>
  <si>
    <t>Tungsten carbide inserted rubber (JOMA 6000) cutting edge in place of steel cutting edge, 35 foot</t>
  </si>
  <si>
    <t>Steel cutting edges, (2)</t>
  </si>
  <si>
    <t>Carbide cutting edge, (2)</t>
  </si>
  <si>
    <t>All 13 lb wire wafers ipo all polly wafers / 16 ft</t>
  </si>
  <si>
    <t>All 13 lb wire wafers ipo all poly wafers / 18 ft</t>
  </si>
  <si>
    <t>All steel 13# wire wafers in place of all poly on 16 foot broom</t>
  </si>
  <si>
    <t>All steel 13# wire wafers in place of all poly on 18 foot broom</t>
  </si>
  <si>
    <t>All steel 13# wire wafers in place of all poly on 20 foot broom</t>
  </si>
  <si>
    <t>All steel 13# wire wafers in place of all poly on 22 foot broom</t>
  </si>
  <si>
    <t>8# poly. 13# wire, 50/50 wafers in place of all poly on 16 foot broom</t>
  </si>
  <si>
    <t>8# poly. 13# wire, 50/50 wafers in place of all poly on 18 foot broom</t>
  </si>
  <si>
    <t>8# poly. 13# wire, 50/50 wafers in place of all poly on 20 foot broom</t>
  </si>
  <si>
    <t>8# poly. 13# wire, 50/50 wafers in place of all poly on 22 foot broom</t>
  </si>
  <si>
    <t>46" x 19.5" Poly Wafer, 8 lbs. 101-137212</t>
  </si>
  <si>
    <t>46" x 19.5" 13# Wire Wafer, 13lbs. 101-92109</t>
  </si>
  <si>
    <t>19.5" Spacer Ring. 402-93914</t>
  </si>
  <si>
    <t>Spare broom chassis axle tire and wheel</t>
  </si>
  <si>
    <t>All steel 13# wire wafers in place of all poly on 14 foot broom</t>
  </si>
  <si>
    <t>8# poly. 13# wire, 50/50 wafers in place of all poly on 14 foot broom</t>
  </si>
  <si>
    <t>95 inch wheelbase of chassis in lieu of 119 inch wheelbase</t>
  </si>
  <si>
    <t>Auto stripper bar adjustment system (Required: automatic brush pattern adjustment)</t>
  </si>
  <si>
    <t xml:space="preserve">The MB5 Mid-Mount Compact Multi-tasking Snow Removal Vehicle is a heavy duty chassis with four wheel/power divider 4 x 4 drive.  The axles are designed for sharp steering cramp angles. Combined with standard all wheel steer, the axle design provides for remarkably small turning circles. The tapered spring suspension assures a smoother ride than conventional springs, and increases driver control.The standard MB5 includes the P5020-S-D Airport Reversible Plow:  20 foot plow length, straight 50 inch plow height, DIN flat face hitch, steel cutting edge, two heavy duty single casters, and is reversible left and right up to 32 degrees. The standard MB5 includes the 4618 Vertical Lift Airport Broom: 18 foot broom length, 14.7 foot swept path, 46 inch diameter powered by a 496 HP T4F auxiliary engine.  Associated standard hydraulics provide up to 500 rpm broom speed with up to 4,828 ft-lbs available torque at broom head, and forced dual impeller air blower system. Broom is free floating by means of an automatic weight transfer system, mounted to chassis by means of a DIN flat face hitch.  Broom head includes four single tire caster assemblies. All poly wafer type bristles are standard.  Broom is reversible left and right up to 35 degrees.
</t>
  </si>
  <si>
    <t>Dual impeller forced air blower, 20,000 CFM @ 400 MPH in place of 17,300 CFM @ 315 MPH</t>
  </si>
  <si>
    <t>496 HP T4F Snowblower Engine in place of 755 Hp T4F Snowblower Engine. Capacity up to 4000 tons per hour with a cast distance up to 100 feet.</t>
  </si>
  <si>
    <t xml:space="preserve">Front Mount Broom - The MB3 is a versatile custom cab forward airport chassis designed for front mounted plows, front mounted brooms, tow brooms, underbody scrapers, de-icing systems, and other attachments. 375 HP electronic controlled T4F EPA emission certified diesel chassis engine is standard. The MB3 axles are designed with sharp steering cramp angles providing for smaller turning circles and maximum maneuverability. Coupled with electronic automatic traction control the torque proportioning transfer case reduces tire wear while assuring the most efficient use of vehicle power. The MB3 broom features the 4616 pivot lift airport broom package which includes: 16 foot broom length, 13.1 foot swept path, 46 inch diameter, 375 HP electronic turbocharged T4F EPA certified diesel engine,dual impeller air blast system, and up to 475 rpm broom speed with up to 2,656 ft-lbs available torque at broom head.  The standard broom is free floating with weight transfer, DIN flat face broom to chassis hitch, and has two single tire caster assemblies. All poly wafer type bristles are standard. Broom is reversible to left and right up to 35 degrees.
</t>
  </si>
  <si>
    <t>496 HP, electronic turbocharged diesel engine. T4F EPA emission certified engine in place of 375 HP T4F engine</t>
  </si>
  <si>
    <t>496 HP, electronic turbocharged diesel engine, T4F EPS emission certified, 500 rpm broom with 4828 ft-lbs of available torque at the broom shaft at 5075 psi in place of 375 HP T4F engine/hydraulics package</t>
  </si>
  <si>
    <t xml:space="preserve">Front Mount plow and chassis - The MB3 is a versatile custom cab forward airport chassis designed for front mounted plows, tow brooms, underbody scrapers, de-icing systems, and other attachments. 375 HP electronic controlled T4F EPA emission certified diesel chassis engine is standard. The MB3 axles are designed with sharp steering cramp angles providing for smaller turning circles and maximum maneuverability. Coupled with electronic automatic traction control, the torque proportioning transfer case reduces tire wear while assuring the most efficient use of vehicle power. The standard MB3 Plow chassis includes the P5014-S-D Airport Reversible Plow:: 14 foot plow length, straight 50 inch plow height, DIN flat face hitch, steel cutting edge, two heavy duty single casters and is reversible left and right up to 32 degrees. 
</t>
  </si>
  <si>
    <t>496 HP, electronic turbocharged diesel engine, T4F EPA emission certified in place of 375 HP T4F engine</t>
  </si>
  <si>
    <t>Single Engine Snow Blower - The North Star™ chassis is specifically designed to provide high capacity snow blowing on an exceptionally maneuverable chassis. The purposefully designed optional truck loading chute provides precise snow placement.  The MB North Star™ has up to 3800 tons per hour velocity cast capacity and up to 100 feet casting distance. The North Star is powered by a 496 HP electronic turbocharged T4F EPA emission certified engine. Hydrostatic chassis drive utilizes a crankshaft driven variable displacement radial piston pump. The pump drives a variable displacement piston motor mounted to the input shaft of the two-speed transfer case. The hydrostatic ground drive allows for shift-free infinitely variable ground speed control for precision loading of trucks. The two-stage snow blower head is driven from the single engine flywheel through a three plate clutch that mechanically drives the impeller. An electronically controlled variable displacement piston pump drives the hydrostatically driven blower ribbon, allowing ribbon reversal and speed adjustment independent from impeller rotation or speed. The blower head has a feed height of 58 inches, cutting width of 102 inches, and a 48” diameter ribbon. The two-speed 54” diameter fabricated impeller has replaceable blades with rubber tips to better handle ingested debris, and is mechanically driven. Shear bolts protect the impeller and impeller drive. The rotating impeller housing and discharge chute provide for adjustable cast direction, 140 degree counterclockwise rotation from flat cast right. Steel cutting edge, pneumatic casters, and integrated carbide skid shoes are standard.</t>
  </si>
  <si>
    <t>496 HP, electronic turbocharged diesel engine, T4F EPA emission certified, 500 rpm broom with 4828 ft-lbs of available torque at the broom shaft at 5075 psi in place of 375 HP engine/hydraulics package</t>
  </si>
  <si>
    <t>496 HP, electronic turbocharged diesel engine, T4F emission certified, 500 rpm broom with 4828 ft-lbs of available torque at the broom shaft at 5075 psi in place of 375 HP engine/hydraulics package</t>
  </si>
  <si>
    <t>496 HP, electronic turbocharged Diesel engine, T4F EPA emission certified, 500 rpm broom with 4828 ft-lbs of available torque at the broom shaft at 5075 psi in place of 375 HP engine package</t>
  </si>
  <si>
    <t xml:space="preserve">FOD Options </t>
  </si>
  <si>
    <t>18 foot FOD box</t>
  </si>
  <si>
    <t>20 foot FOD box</t>
  </si>
  <si>
    <t>22 foot FOD box</t>
  </si>
  <si>
    <t>TRT</t>
  </si>
  <si>
    <t xml:space="preserve">The 3600-TRT (Conventional Tractor Mounted) is designed to mount on a tractor having a 120 HP or larger PTO drive. </t>
  </si>
  <si>
    <t>MB Deicer</t>
  </si>
  <si>
    <t xml:space="preserve">Heavy Duty 6x4 Chassis designed for airport equipment reqirements with liquid deicing system.  </t>
  </si>
  <si>
    <t>M-B Deicer</t>
  </si>
  <si>
    <t>Chassis options:</t>
  </si>
  <si>
    <t>Fuel heater, pad tank type</t>
  </si>
  <si>
    <t>Chassis Cab Options:</t>
  </si>
  <si>
    <t>Deicer Tank and Spray System:</t>
  </si>
  <si>
    <t>75 foot spray bar with 4000 gallon capacity tank</t>
  </si>
  <si>
    <t>75 foot spray bar with 2500 gallon capacity tank in place of 4000 gallon tank</t>
  </si>
  <si>
    <t>50 foot spray bar with 4000 gallon capacity tank in place of 75 foot spray bar</t>
  </si>
  <si>
    <t>50 foot spray bar with 2500 gallon capacity tank in place of 75 foot spray bar and 4000 gallon tank</t>
  </si>
  <si>
    <t xml:space="preserve">Included </t>
  </si>
  <si>
    <t>1250 gallon ligquid deicer with 22 foot boomless spray bar</t>
  </si>
  <si>
    <t>5 cubic yard dry material spreader with 200 gallon pre-wet system</t>
  </si>
  <si>
    <t>Additional for upgrading to (MB5C) including fully cradling. Liquid or dry material spreaders unavailable with this option.</t>
  </si>
  <si>
    <t>MB5 add on options:</t>
  </si>
  <si>
    <t>UNIT LIST PRICE</t>
  </si>
  <si>
    <t>List Price</t>
  </si>
  <si>
    <t>Total Unit Price</t>
  </si>
  <si>
    <t>Discount off Total Unit Price, exclusive of freight, Quantity 3+ units; deduct: 2%</t>
  </si>
  <si>
    <t>List price</t>
  </si>
  <si>
    <t>Included</t>
  </si>
  <si>
    <t>EXT. AMOUNT</t>
  </si>
  <si>
    <t xml:space="preserve">List Price </t>
  </si>
  <si>
    <t xml:space="preserve"> Total Unit Price</t>
  </si>
  <si>
    <t>EXT.. AMOUNT</t>
  </si>
  <si>
    <t>HGAC price, 2% discount</t>
  </si>
  <si>
    <t>HGAC Price</t>
  </si>
  <si>
    <t xml:space="preserve">HGAC Price </t>
  </si>
  <si>
    <t>2024 M-B Companies Snow Removal Price List</t>
  </si>
  <si>
    <t>MB6P, Airport</t>
  </si>
  <si>
    <t>ALL-WHEEL DRIVE, HI-SPEED, SNOW PLOW VEHICLE. The MB6P conventional cab and chassis is the most aggressive and maneuverable heavy duty snow removal chassis available for airports today. The versatile MBP can be equipped with a variety of front plows, tow brooms, underbody scrapers, dump bodies, spreaders, and de-icing equipment as desired. It has a 6 speed automatic transmission, and the gull wing doors on the engine hood allow full access for maintenance and engine repair. The tapered spring suspension allows for a smoother ride and increased driver control.</t>
  </si>
  <si>
    <t xml:space="preserve">4x4, Four wheel steering with 27,000 pound rear drive/steer axle </t>
  </si>
  <si>
    <t xml:space="preserve">6x6, Two wheel steering with 29,000 pound front drive/steer axle </t>
  </si>
  <si>
    <t xml:space="preserve">6x6, Four wheel steering with 27,000 pound rear drive/steer axle </t>
  </si>
  <si>
    <t>Battery charger, 20 amp with trickle charge feature</t>
  </si>
  <si>
    <t>Chassis Plow Hitch Options:</t>
  </si>
  <si>
    <t>DIN hitch</t>
  </si>
  <si>
    <t>Hustings hitch</t>
  </si>
  <si>
    <t>Pin on hitch</t>
  </si>
  <si>
    <t>Plow Options:</t>
  </si>
  <si>
    <t>Rollover plow, 12 foot with 10 foot cutting edge</t>
  </si>
  <si>
    <t>Underbody Scraper, 3 function, 12 foot</t>
  </si>
  <si>
    <t xml:space="preserve">18 foot, Straight end reversible plow moldboard </t>
  </si>
  <si>
    <t>Plow trip moldboard reversible plow, add (Only on DIN and Hands free hitch)</t>
  </si>
  <si>
    <t>Hands free hitch reversible plow (Only on DIN hitch)</t>
  </si>
  <si>
    <t>20 foot plow in place of 18 foot plow</t>
  </si>
  <si>
    <t>Reversible Plow Cutting Edges</t>
  </si>
  <si>
    <t>Attachment Options</t>
  </si>
  <si>
    <t>Frame Mounted Spreader</t>
  </si>
  <si>
    <t>6 cu yd (Stainless steel, Dual auger, Dual spinner)</t>
  </si>
  <si>
    <t>8 cu yd (Stainless steel, Dual auger, Dual spinner)</t>
  </si>
  <si>
    <t>10 cu yd (Stainless steel, Dual auger, Dual spinner)</t>
  </si>
  <si>
    <t>All Purpose Dump with Live Floor, s/s, 11 foot (10 cu yd)</t>
  </si>
  <si>
    <t>All Purpose Dump with Live Floor, s/s, 14 foot (12.6 cu yd)</t>
  </si>
  <si>
    <t xml:space="preserve">Hydraulic Screens </t>
  </si>
  <si>
    <t>Pre-wet</t>
  </si>
  <si>
    <t>Dump Body</t>
  </si>
  <si>
    <t>11 foot, 8 cu yd, carbon steel</t>
  </si>
  <si>
    <t>11 foot, 8 cu yd, s/s</t>
  </si>
  <si>
    <t>14 foot, 12 cu yd, carbon steel</t>
  </si>
  <si>
    <t>14 foot, 12 cu yd, s/s</t>
  </si>
  <si>
    <t>Tailgate Spreader (Hydraulic, Dual spinner)</t>
  </si>
  <si>
    <t>Slide-In Spreader Options</t>
  </si>
  <si>
    <t>Deicer Options</t>
  </si>
  <si>
    <t>1500 gallon capacity (4x4 or 6x6)</t>
  </si>
  <si>
    <t>3000 gallon capacity  (6x6)</t>
  </si>
  <si>
    <t>Boomless Spray Bar</t>
  </si>
  <si>
    <t>50 foot Spray Bar</t>
  </si>
  <si>
    <t>Other options</t>
  </si>
  <si>
    <t>Fifth Wheel hitch with ballast</t>
  </si>
  <si>
    <t>Plow ballast</t>
  </si>
  <si>
    <t>Dual pintle hitch</t>
  </si>
  <si>
    <t>Autolube</t>
  </si>
  <si>
    <t>MB List Price Schedule</t>
  </si>
  <si>
    <t>Fenders on rear axles</t>
  </si>
  <si>
    <t>Tag axle</t>
  </si>
  <si>
    <t>remove 5th wheel and ballast</t>
  </si>
  <si>
    <t>Lengthen frame and driveshaft</t>
  </si>
  <si>
    <t>upgrade hydraulic pump</t>
  </si>
  <si>
    <t>upgrade controls</t>
  </si>
  <si>
    <t>add bumper</t>
  </si>
  <si>
    <t>Additional options</t>
  </si>
  <si>
    <t>1250 gal deicer, 50 foot boom</t>
  </si>
  <si>
    <t>5 cu yd stainless steel hopper, dual auger, top grate screens</t>
  </si>
  <si>
    <t>Dual spinner</t>
  </si>
  <si>
    <t>Electric roll side tarp</t>
  </si>
  <si>
    <t>Total Additional Options</t>
  </si>
  <si>
    <t xml:space="preserve">Sub Total </t>
  </si>
  <si>
    <t xml:space="preserve">Discount off Total Unit Price, exclusive of freight, Quantity 3+ units; deduct: </t>
  </si>
  <si>
    <t>3600 TRT</t>
  </si>
  <si>
    <t>The 3600-TRT (Conventional Tractor Mounted) is designed to mount on a tractor having a 120 HP or larger PTO drive. The brush diameter is 36 inches, and is available in lengths of 12, 14 and 16. Hydrostatic broom drive utilizing the tractor’s rear 540 RPM PTO or front 1000 RPM PTO connected to a speed increasing gear box driving a hydrostatic pump with variable speed control.feet. Includes pump support, hydraulic reservoir and hydraulic oil cooler mounted on cab side or engine side three-point hitch. Power is transmitted to the broom core via keyed tapered hubs which prevent any looseness in the connection. It's equipped with a free floating broom head hitch for superior broom pattern control and overall handling of the broom chassis. Requires three available hydraulic circuits on the tractor to control lift / lower, angle left / right, deflector up / down.</t>
  </si>
  <si>
    <t>Single impeller dual discharge air blower, 7,480 CFM @ 220 MPH, rear 3 point hitch and rear PTO required</t>
  </si>
  <si>
    <t>Broom Hood Option:</t>
  </si>
  <si>
    <t>Broom Spare Parts:</t>
  </si>
  <si>
    <t>MB6P</t>
  </si>
  <si>
    <t>The MB6P conventional cab and chassis is the most aggressive and maneuverable heavy duty snow removal chassis available for airports today.</t>
  </si>
  <si>
    <t>MB2 Deicer / Spreader</t>
  </si>
  <si>
    <t>Multi Tasking Snow Removal Vehicle with plow. The MB2 custom cab forward tractor is the most aggressive and maneuverable heavy duty snow removal chassis available for airports today. The versatile MB2 can be equipped with a variety of front plows, underbody scrapers, spreaders, and de-icing equipment as desired</t>
  </si>
  <si>
    <t>Bumper, Straight, With LED Stop/Tail/Turn lights, With Lower Bumper
Mudflaps -Behind Front Fender, Front and Back Sides of Rear Fender
Wheel Base, 164 inches
Rear Tow Hooks
Chassis Lubrication Data Plate
Exhaust -Thermal Blanket Wrap, Stainless Piping
Exhaust Shield, Flat Black
Fan Clutch, Chassis Engine
High Idle and Cruise Control (Both Drive &amp; Aux Engines)
Premium Heater &amp; Radiator Hoses
Starting System - 24 Volt
Pintle Hook at Rear; 6K vertical, 30K max gross trailer weight
Integral Fuel Heater Cold Start
Side Access Drain valves w/caps (includes engine oil, coolant &amp; hydraulic oil)
Warranty, Chassis Engine, One Year (SCANIA)
ABS troubleshooting aid: blink codes inc in on-board system
Coolant Block Heater,Thermostatically Controlled (Includes Both Engines)
Engine Oil Pad Heater, 110 volt (Includes Both Engines)
Transmission; Allison 4000 RDS GEN IV 6-Speed
Low Transmission Oil Level Sensor, Electronic
Transynd Synthetic Transmisson Lubricant
Warranty, Three Years
Twin 125 Gallon Steel Tanks - 250 Gallon Capacity
Single Side Fuel Fill, 30 GPM Fill Rate, Includes shut off valves at each end. No Heater
Heated Fuel Water Separator
Single Speed Automatic Locking/Unlocking - Electronically Controlled
Front Axle - 27,000 lb
Air Inlet, Auxiliary, Right Side of Vehicle (Female air chuck to fill tanks)
Manual Drain Vavles - Cable Pull
Quick Drain Cables for Air Tanks
Chassis Tires: Good Year 395/85R20,
Rear Axle - 23,000 lb. With All Wheel Steering
4S-4M Antilock Braking System
Air Compressor
Air Dryer, Bendix AD-IS</t>
  </si>
  <si>
    <t xml:space="preserve">Tinted Cab Sun Visors
Digital Clock Integrated With LCD Display
Cab Coat Hooks
6 Quart Wet Arm Windshield Washer System
Cab Air Conditioning
Engine Oil temperature warning in LCD display
Transmission Temperature warning in LCD display
Intake Air Restriction Indicator(s), Command Zone
Warning, Hydrostatic low oil level/high temp
Chassis Hydraulic Warning System - Low Level/High Temp Warning Light
Open Door Warning With Transmission in Gear --Sounds Horn
Deluge, Cab Glass &amp; Mirrors, Includes 20 Gallon Capacity
Fire Extinguisher, cab mounted, 10 lbs ABC
Gauges and Warning Indicators:
Hourmeter, registers engine run time, in LCD display
Cab Features
Grab Handles, Aluminum, Round Tactile Grip Material
Standard Cab Heater - Includes Premium Hoses, 55,000 BTU rating
Ignition - Auxiliary Engine Rotary Switch, Chassis Engine Keyed, Non-Matching Door Keys
Mirrors, Heated Motorized Rear View
Passenger Seat - High Back Air Ride Passenger Seat, No Arm Rests - Color : Black
Rear Cab Window -Stationary Type, Not Heated
Power Side Windows
Heated Windshield - 24 Volt
Dual Electric Horns
Cab Mounted Defroster Fans - Two (2)
Air Ride Cab
AM/FM Radio, Bluetooth &amp; Microphone, Clock, LED Display
Driver Seat - Heated High Back Air Ride Seat With Arm Rests - Color : Black
Front Windshield Wipers - Heated
Side Window Wipers, Air Driven, Heated
Back Up Alarm - Automatic Background Noise Adjustment
Batteries, Four (4) at 950 CCA each - (Total 1900CCA) 24V Starting, 12V Auxiliary Circuit
</t>
  </si>
  <si>
    <t xml:space="preserve">Courtesy Door Light
LED Work Lights - Under Chassis Engine Hood
Alternator - 150 AMP Alternator at 24V
Jump Start Terminals on Battery Box
Heated Rear View Back-up Camera
Beacons &amp; Strobes, Cab
Clearance lights, LED type, at front
Master Electrical Disconnect, Total Vehicle, Switch at Battery Box
Two (2) USB Power Outlets
12V Radio Installation Connections - Additional Three (3) Auxiliary Power Connections
Heated Battery Box
Battery Charger, On Board (25 Amp, 120V Battery Charger) with Receptacle
Work and Driving, Cab Light Bar Lights
LED Work Light (Vision X 4" Round) - One Each Side - Two Total
LED Amber Strobe, One (1) on Cab Roof
HID, Clear, (2) Total On Cab Light Bar
LED Flood Lights (Vision X 6" Square) - One Each Side
Remote Operated Go Spot Light - One on cab light bar
Work and Floods, Rear Engine Enclosure
Rear Work Lights Activated In Reverse (Must select a set of lights)
Beacons, Strobes &amp; Warnings, Rear Engine Cover
Stop, Tail, Turn &amp; Clearance Lights, LED type, at Rear
LED Amber Strobe, One (1) On Rear Enclosure
Integral Fuel Heater Cold Start
Oil Pan Pad Heater - Integrated With Drive Engine Heater
Premium Heater &amp; Radiator Hoses
Starter, 24 Volt
Exhaust Rain Cap
Warranty Auxiliary Engine, One (1) Year (SCANIA)
LED Clear Work Light, One Set - Premium Hella
Scania DC-16 V8 670 HP Tier 4Final EPA Complaint (SCR Only)
Cooling System filter, Spin on, Blower Engine
Belt Driven Fail Safe Clutch
Blower Head, Open Center, Planetary Drive, with Rubber Casters and Weight Transfer System
</t>
  </si>
  <si>
    <t>Hydraulically Actuated Clutch
Impeller Discharge Chute - 30 Inch
Impeller Liner, 1/4 inch UHMW poly
Impeller, Fabricated Hub &amp; Five Removable Fan Blades(Flat cast to RIGHT)
Propshaft - 8 Bolt Coupling at Drive Flange
Skid Pads - Abrasion Resistant Steel
Drop Box, 2 Speed (1.06 &amp; 1.26:1)
Hydraulic Pump, Auger Drive, 130cc, Multi-Speed with Electronic Control
Hydraulic Filter Indicator - On Filter
Hydraulic Shut Off Valve At Oil Reservoir For Ribbon Drive
Cyclonic Hydraulic Reservior Cooling/Heating System
Ribbon Side Shield Kit - Rubber Guards
High Speed Blower Ribbons, Automatic Multi-Speed Torque Ribbon Ribbon Motor
Parts Manuals via Internet Access
One (1) paper copy of Operator's, Parts &amp; Service Manuals
Oshkosh #33 Yellow with Black Chassis
Standard One Year Oshkosh Warranty</t>
  </si>
  <si>
    <t>H2723B Snowblower</t>
  </si>
  <si>
    <t>Oshkosh H-Series Snowblower</t>
  </si>
  <si>
    <t>Custom Chassis Snow Blower - The H-Series chassis is designed for airport snow blowers and can interchange to host plows, front brooms, tow brooms, underbody scrapers, and other equipment as desired.</t>
  </si>
  <si>
    <t xml:space="preserve">Features required for Deicer or Spreader </t>
  </si>
  <si>
    <t>Poly cutting edge in place of steel cutting edge, 24 foot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</si>
</sst>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 \ "/>
    <numFmt numFmtId="165" formatCode="0.0"/>
    <numFmt numFmtId="166" formatCode="_([$$-409]* #,##0.00_);_([$$-409]* \(#,##0.00\);_([$$-409]* &quot;-&quot;??_);_(@_)"/>
  </numFmts>
  <fonts count="29" x14ac:knownFonts="1">
    <font>
      <sz val="11"/>
      <color theme="1"/>
      <name val="Calibri"/>
      <family val="2"/>
      <scheme val="minor"/>
    </font>
    <font>
      <sz val="11"/>
      <color theme="1"/>
      <name val="Calibri"/>
      <family val="2"/>
      <scheme val="minor"/>
    </font>
    <font>
      <sz val="10"/>
      <name val="Arial"/>
      <family val="2"/>
    </font>
    <font>
      <sz val="10"/>
      <name val="Arial"/>
      <family val="2"/>
    </font>
    <font>
      <sz val="12"/>
      <name val="Arial"/>
      <family val="2"/>
    </font>
    <font>
      <sz val="18"/>
      <name val="Arial"/>
      <family val="2"/>
    </font>
    <font>
      <sz val="10"/>
      <name val="Arial"/>
      <family val="2"/>
    </font>
    <font>
      <sz val="10"/>
      <color theme="1"/>
      <name val="Arial"/>
      <family val="2"/>
    </font>
    <font>
      <sz val="8"/>
      <name val="Arial"/>
      <family val="2"/>
    </font>
    <font>
      <sz val="8"/>
      <color theme="1"/>
      <name val="Arial"/>
      <family val="2"/>
    </font>
    <font>
      <sz val="8"/>
      <color theme="1" tint="0.499984740745262"/>
      <name val="Arial"/>
      <family val="2"/>
    </font>
    <font>
      <b/>
      <sz val="8"/>
      <name val="Arial"/>
      <family val="2"/>
    </font>
    <font>
      <i/>
      <sz val="8"/>
      <name val="Arial"/>
      <family val="2"/>
    </font>
    <font>
      <b/>
      <u/>
      <sz val="8"/>
      <name val="Arial"/>
      <family val="2"/>
    </font>
    <font>
      <b/>
      <sz val="8"/>
      <color theme="1"/>
      <name val="Arial"/>
      <family val="2"/>
    </font>
    <font>
      <b/>
      <sz val="14"/>
      <color theme="1" tint="0.249977111117893"/>
      <name val="Arial"/>
      <family val="2"/>
    </font>
    <font>
      <sz val="10"/>
      <name val="Arial"/>
      <family val="2"/>
    </font>
    <font>
      <sz val="8"/>
      <color theme="1"/>
      <name val="Agency FB"/>
      <family val="2"/>
    </font>
    <font>
      <sz val="11"/>
      <color theme="1"/>
      <name val="Arial"/>
      <family val="2"/>
    </font>
    <font>
      <b/>
      <sz val="11"/>
      <color theme="1"/>
      <name val="Arial"/>
      <family val="2"/>
    </font>
    <font>
      <sz val="11"/>
      <color theme="0"/>
      <name val="Arial"/>
      <family val="2"/>
    </font>
    <font>
      <vertAlign val="superscript"/>
      <sz val="8"/>
      <color theme="1"/>
      <name val="Arial"/>
      <family val="2"/>
    </font>
    <font>
      <vertAlign val="superscript"/>
      <sz val="10"/>
      <color theme="1"/>
      <name val="Arial"/>
      <family val="2"/>
    </font>
    <font>
      <b/>
      <vertAlign val="superscript"/>
      <sz val="11"/>
      <color theme="1"/>
      <name val="Arial"/>
      <family val="2"/>
    </font>
    <font>
      <sz val="10"/>
      <color rgb="FF000000"/>
      <name val="Arial"/>
      <family val="2"/>
    </font>
    <font>
      <sz val="8"/>
      <color theme="1"/>
      <name val="Symbol"/>
      <family val="1"/>
      <charset val="2"/>
    </font>
    <font>
      <sz val="8"/>
      <color theme="1"/>
      <name val="Calibri"/>
      <family val="2"/>
      <scheme val="minor"/>
    </font>
    <font>
      <b/>
      <sz val="16"/>
      <color theme="1"/>
      <name val="Arial"/>
      <family val="2"/>
    </font>
    <font>
      <b/>
      <sz val="14"/>
      <color theme="1"/>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1"/>
        <bgColor indexed="64"/>
      </patternFill>
    </fill>
    <fill>
      <patternFill patternType="solid">
        <fgColor theme="6" tint="0.79998168889431442"/>
        <bgColor indexed="64"/>
      </patternFill>
    </fill>
    <fill>
      <patternFill patternType="solid">
        <fgColor rgb="FFFFC000"/>
        <bgColor indexed="64"/>
      </patternFill>
    </fill>
    <fill>
      <patternFill patternType="solid">
        <fgColor rgb="FFFFFF00"/>
        <bgColor indexed="64"/>
      </patternFill>
    </fill>
  </fills>
  <borders count="25">
    <border>
      <left/>
      <right/>
      <top/>
      <bottom/>
      <diagonal/>
    </border>
    <border>
      <left/>
      <right/>
      <top style="thin">
        <color indexed="24"/>
      </top>
      <bottom style="double">
        <color indexed="2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diagonal/>
    </border>
    <border>
      <left style="hair">
        <color theme="0" tint="-0.24994659260841701"/>
      </left>
      <right style="hair">
        <color theme="0" tint="-0.24994659260841701"/>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82">
    <xf numFmtId="0" fontId="0" fillId="0" borderId="0"/>
    <xf numFmtId="44" fontId="1" fillId="0" borderId="0" applyFont="0" applyFill="0" applyBorder="0" applyAlignment="0" applyProtection="0"/>
    <xf numFmtId="0" fontId="2" fillId="0" borderId="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4" fillId="0" borderId="0" applyNumberFormat="0" applyFill="0" applyBorder="0" applyAlignment="0" applyProtection="0">
      <alignment vertical="top"/>
    </xf>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0" fontId="4" fillId="0" borderId="0" applyNumberFormat="0" applyFont="0" applyFill="0" applyBorder="0" applyAlignment="0" applyProtection="0"/>
    <xf numFmtId="2" fontId="4" fillId="0" borderId="0" applyFill="0" applyBorder="0" applyAlignment="0" applyProtection="0">
      <alignment vertical="top"/>
    </xf>
    <xf numFmtId="0" fontId="5" fillId="0" borderId="0" applyNumberFormat="0" applyFill="0" applyBorder="0" applyAlignment="0" applyProtection="0">
      <alignment vertical="top"/>
    </xf>
    <xf numFmtId="0" fontId="4" fillId="0" borderId="0" applyNumberFormat="0" applyFill="0" applyBorder="0" applyAlignment="0" applyProtection="0">
      <alignment vertical="top"/>
    </xf>
    <xf numFmtId="0" fontId="3" fillId="0" borderId="0"/>
    <xf numFmtId="0" fontId="4" fillId="0" borderId="0"/>
    <xf numFmtId="0" fontId="4" fillId="0" borderId="0"/>
    <xf numFmtId="0" fontId="4"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4" fillId="0" borderId="1" applyNumberFormat="0" applyFill="0" applyAlignment="0" applyProtection="0">
      <alignment vertical="top"/>
    </xf>
    <xf numFmtId="0" fontId="3" fillId="0" borderId="0"/>
    <xf numFmtId="0" fontId="6" fillId="0" borderId="0"/>
    <xf numFmtId="0" fontId="2" fillId="0" borderId="0"/>
    <xf numFmtId="0" fontId="2" fillId="0" borderId="0"/>
    <xf numFmtId="9" fontId="1"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16" fillId="0" borderId="0"/>
    <xf numFmtId="44" fontId="16"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4" fontId="2" fillId="0" borderId="0" applyFont="0" applyFill="0" applyBorder="0" applyAlignment="0" applyProtection="0"/>
  </cellStyleXfs>
  <cellXfs count="447">
    <xf numFmtId="0" fontId="0" fillId="0" borderId="0" xfId="0"/>
    <xf numFmtId="44" fontId="14" fillId="2" borderId="4" xfId="1" applyFont="1" applyFill="1" applyBorder="1" applyAlignment="1" applyProtection="1">
      <alignment horizontal="center" wrapText="1"/>
    </xf>
    <xf numFmtId="44" fontId="9" fillId="0" borderId="7" xfId="1" applyFont="1" applyBorder="1" applyAlignment="1" applyProtection="1">
      <alignment vertical="center"/>
    </xf>
    <xf numFmtId="166" fontId="8" fillId="3" borderId="4" xfId="1" applyNumberFormat="1" applyFont="1" applyFill="1" applyBorder="1" applyAlignment="1" applyProtection="1">
      <alignment horizontal="center" vertical="center"/>
    </xf>
    <xf numFmtId="44" fontId="8" fillId="0" borderId="4" xfId="1" applyFont="1" applyBorder="1" applyAlignment="1" applyProtection="1">
      <alignment horizontal="right" vertical="center"/>
    </xf>
    <xf numFmtId="44" fontId="8" fillId="0" borderId="4" xfId="1" applyFont="1" applyFill="1" applyBorder="1" applyProtection="1"/>
    <xf numFmtId="44" fontId="9" fillId="0" borderId="4" xfId="1" applyFont="1" applyFill="1" applyBorder="1" applyProtection="1"/>
    <xf numFmtId="44" fontId="8" fillId="0" borderId="4" xfId="1" applyFont="1" applyBorder="1" applyProtection="1"/>
    <xf numFmtId="44" fontId="8" fillId="0" borderId="20" xfId="1" applyFont="1" applyBorder="1" applyProtection="1"/>
    <xf numFmtId="44" fontId="9" fillId="0" borderId="20" xfId="1" applyFont="1" applyFill="1" applyBorder="1" applyProtection="1"/>
    <xf numFmtId="0" fontId="8" fillId="6" borderId="4" xfId="79" applyFont="1" applyFill="1" applyBorder="1" applyProtection="1">
      <protection locked="0"/>
    </xf>
    <xf numFmtId="0" fontId="8" fillId="6" borderId="4" xfId="79" applyFont="1" applyFill="1" applyBorder="1" applyAlignment="1" applyProtection="1">
      <alignment wrapText="1"/>
      <protection locked="0"/>
    </xf>
    <xf numFmtId="14" fontId="11" fillId="6" borderId="4" xfId="79" applyNumberFormat="1" applyFont="1" applyFill="1" applyBorder="1" applyAlignment="1" applyProtection="1">
      <alignment horizontal="left"/>
      <protection locked="0"/>
    </xf>
    <xf numFmtId="0" fontId="11" fillId="6" borderId="4" xfId="79" applyFont="1" applyFill="1" applyBorder="1" applyAlignment="1" applyProtection="1">
      <alignment horizontal="left"/>
      <protection locked="0"/>
    </xf>
    <xf numFmtId="0" fontId="8" fillId="6" borderId="4" xfId="79" applyFont="1" applyFill="1" applyBorder="1" applyAlignment="1" applyProtection="1">
      <alignment horizontal="center" vertical="center"/>
      <protection locked="0"/>
    </xf>
    <xf numFmtId="0" fontId="9" fillId="6" borderId="4" xfId="0" applyFont="1" applyFill="1" applyBorder="1" applyAlignment="1" applyProtection="1">
      <alignment horizontal="center"/>
      <protection locked="0"/>
    </xf>
    <xf numFmtId="0" fontId="8" fillId="6" borderId="4" xfId="1" applyNumberFormat="1" applyFont="1" applyFill="1" applyBorder="1" applyAlignment="1" applyProtection="1">
      <alignment horizontal="center"/>
      <protection locked="0"/>
    </xf>
    <xf numFmtId="0" fontId="8" fillId="6" borderId="20" xfId="1" applyNumberFormat="1" applyFont="1" applyFill="1" applyBorder="1" applyAlignment="1" applyProtection="1">
      <alignment horizontal="center"/>
      <protection locked="0"/>
    </xf>
    <xf numFmtId="0" fontId="9" fillId="6" borderId="8" xfId="0" applyFont="1" applyFill="1" applyBorder="1" applyAlignment="1" applyProtection="1">
      <alignment horizontal="center"/>
      <protection locked="0"/>
    </xf>
    <xf numFmtId="9" fontId="9" fillId="6" borderId="4" xfId="52" applyFont="1" applyFill="1" applyBorder="1" applyProtection="1">
      <protection locked="0"/>
    </xf>
    <xf numFmtId="0" fontId="9" fillId="6" borderId="4" xfId="0" applyFont="1" applyFill="1" applyBorder="1" applyProtection="1">
      <protection locked="0"/>
    </xf>
    <xf numFmtId="0" fontId="0" fillId="0" borderId="0" xfId="0" applyProtection="1">
      <protection locked="0"/>
    </xf>
    <xf numFmtId="0" fontId="18" fillId="0" borderId="0" xfId="0" applyFont="1"/>
    <xf numFmtId="14" fontId="10" fillId="0" borderId="0" xfId="49" applyNumberFormat="1" applyFont="1" applyAlignment="1">
      <alignment horizontal="center"/>
    </xf>
    <xf numFmtId="0" fontId="18" fillId="0" borderId="0" xfId="0" applyFont="1" applyAlignment="1">
      <alignment horizontal="center"/>
    </xf>
    <xf numFmtId="0" fontId="15" fillId="0" borderId="0" xfId="49" applyFont="1"/>
    <xf numFmtId="0" fontId="18" fillId="0" borderId="4" xfId="0" applyFont="1" applyBorder="1" applyAlignment="1">
      <alignment horizontal="center"/>
    </xf>
    <xf numFmtId="0" fontId="20" fillId="5" borderId="8" xfId="0" applyFont="1" applyFill="1" applyBorder="1"/>
    <xf numFmtId="16" fontId="18" fillId="0" borderId="4" xfId="0" quotePrefix="1" applyNumberFormat="1" applyFont="1" applyBorder="1" applyAlignment="1">
      <alignment horizontal="center"/>
    </xf>
    <xf numFmtId="0" fontId="19" fillId="0" borderId="4" xfId="0" applyFont="1" applyBorder="1" applyAlignment="1">
      <alignment horizontal="center" vertical="center"/>
    </xf>
    <xf numFmtId="0" fontId="7" fillId="0" borderId="4" xfId="0" applyFont="1" applyBorder="1" applyAlignment="1">
      <alignment wrapText="1"/>
    </xf>
    <xf numFmtId="49" fontId="18" fillId="0" borderId="4" xfId="0" quotePrefix="1" applyNumberFormat="1" applyFont="1" applyBorder="1" applyAlignment="1">
      <alignment horizontal="center"/>
    </xf>
    <xf numFmtId="0" fontId="18" fillId="0" borderId="4" xfId="0" quotePrefix="1" applyFont="1" applyBorder="1" applyAlignment="1">
      <alignment horizontal="center"/>
    </xf>
    <xf numFmtId="0" fontId="24" fillId="0" borderId="4" xfId="0" applyFont="1" applyBorder="1" applyAlignment="1">
      <alignment wrapText="1"/>
    </xf>
    <xf numFmtId="0" fontId="19" fillId="0" borderId="4" xfId="0" applyFont="1" applyBorder="1" applyAlignment="1">
      <alignment horizontal="center"/>
    </xf>
    <xf numFmtId="0" fontId="7" fillId="0" borderId="4" xfId="0" applyFont="1" applyBorder="1"/>
    <xf numFmtId="0" fontId="10" fillId="0" borderId="11" xfId="49" applyFont="1" applyBorder="1"/>
    <xf numFmtId="0" fontId="8" fillId="0" borderId="11" xfId="49" applyFont="1" applyBorder="1" applyAlignment="1">
      <alignment horizontal="center"/>
    </xf>
    <xf numFmtId="0" fontId="8" fillId="0" borderId="11" xfId="49" applyFont="1" applyBorder="1"/>
    <xf numFmtId="0" fontId="8" fillId="0" borderId="12" xfId="49" applyFont="1" applyBorder="1"/>
    <xf numFmtId="0" fontId="9" fillId="0" borderId="0" xfId="0" applyFont="1"/>
    <xf numFmtId="0" fontId="11" fillId="0" borderId="10" xfId="49" applyFont="1" applyBorder="1"/>
    <xf numFmtId="0" fontId="8" fillId="0" borderId="3" xfId="49" applyFont="1" applyBorder="1"/>
    <xf numFmtId="0" fontId="12" fillId="0" borderId="3" xfId="49" applyFont="1" applyBorder="1" applyAlignment="1">
      <alignment horizontal="center"/>
    </xf>
    <xf numFmtId="14" fontId="8" fillId="0" borderId="13" xfId="49" applyNumberFormat="1" applyFont="1" applyBorder="1" applyAlignment="1">
      <alignment horizontal="left"/>
    </xf>
    <xf numFmtId="0" fontId="9" fillId="0" borderId="0" xfId="0" applyFont="1" applyAlignment="1">
      <alignment horizontal="center"/>
    </xf>
    <xf numFmtId="0" fontId="8" fillId="0" borderId="4" xfId="49" applyFont="1" applyBorder="1"/>
    <xf numFmtId="0" fontId="8" fillId="0" borderId="4" xfId="49" applyFont="1" applyBorder="1" applyAlignment="1">
      <alignment wrapText="1"/>
    </xf>
    <xf numFmtId="0" fontId="11" fillId="0" borderId="0" xfId="49" applyFont="1"/>
    <xf numFmtId="0" fontId="8" fillId="0" borderId="0" xfId="49" applyFont="1"/>
    <xf numFmtId="44" fontId="8" fillId="0" borderId="0" xfId="6" applyFont="1" applyAlignment="1" applyProtection="1">
      <alignment horizontal="left" wrapText="1"/>
    </xf>
    <xf numFmtId="0" fontId="11" fillId="0" borderId="0" xfId="49" applyFont="1" applyAlignment="1">
      <alignment horizontal="center"/>
    </xf>
    <xf numFmtId="44" fontId="8" fillId="0" borderId="0" xfId="6" applyFont="1" applyAlignment="1" applyProtection="1">
      <alignment horizontal="left"/>
    </xf>
    <xf numFmtId="9" fontId="9" fillId="0" borderId="0" xfId="1" applyNumberFormat="1" applyFont="1" applyFill="1" applyAlignment="1" applyProtection="1">
      <alignment horizontal="center"/>
    </xf>
    <xf numFmtId="0" fontId="8" fillId="0" borderId="0" xfId="49" applyFont="1" applyAlignment="1">
      <alignment horizontal="center"/>
    </xf>
    <xf numFmtId="9" fontId="9" fillId="0" borderId="0" xfId="52" applyFont="1" applyProtection="1"/>
    <xf numFmtId="0" fontId="11" fillId="2" borderId="4" xfId="49" applyFont="1" applyFill="1" applyBorder="1" applyAlignment="1">
      <alignment horizontal="center" vertical="center" wrapText="1"/>
    </xf>
    <xf numFmtId="0" fontId="11" fillId="2" borderId="4" xfId="49" applyFont="1" applyFill="1" applyBorder="1" applyAlignment="1">
      <alignment horizontal="center" vertical="center"/>
    </xf>
    <xf numFmtId="0" fontId="11" fillId="2" borderId="7" xfId="49" applyFont="1" applyFill="1" applyBorder="1" applyAlignment="1">
      <alignment horizontal="center" vertical="center"/>
    </xf>
    <xf numFmtId="0" fontId="11" fillId="0" borderId="4" xfId="49" applyFont="1" applyBorder="1" applyAlignment="1">
      <alignment horizontal="center" vertical="center"/>
    </xf>
    <xf numFmtId="0" fontId="8" fillId="0" borderId="4" xfId="79" applyFont="1" applyBorder="1" applyAlignment="1">
      <alignment horizontal="left" vertical="top" wrapText="1"/>
    </xf>
    <xf numFmtId="44" fontId="8" fillId="0" borderId="4" xfId="79" applyNumberFormat="1" applyFont="1" applyBorder="1" applyAlignment="1">
      <alignment horizontal="right" vertical="center"/>
    </xf>
    <xf numFmtId="44" fontId="9" fillId="0" borderId="7" xfId="1" applyFont="1" applyFill="1" applyBorder="1" applyAlignment="1" applyProtection="1">
      <alignment vertical="center"/>
    </xf>
    <xf numFmtId="44" fontId="9" fillId="0" borderId="4" xfId="1" applyFont="1" applyFill="1" applyBorder="1" applyAlignment="1" applyProtection="1">
      <alignment vertical="center"/>
    </xf>
    <xf numFmtId="0" fontId="8" fillId="0" borderId="4" xfId="49" applyFont="1" applyBorder="1" applyAlignment="1">
      <alignment horizontal="center" vertical="center"/>
    </xf>
    <xf numFmtId="0" fontId="12" fillId="3" borderId="4" xfId="49" applyFont="1" applyFill="1" applyBorder="1" applyAlignment="1">
      <alignment horizontal="center" wrapText="1"/>
    </xf>
    <xf numFmtId="0" fontId="8" fillId="3" borderId="4" xfId="49" applyFont="1" applyFill="1" applyBorder="1" applyAlignment="1">
      <alignment horizontal="center" vertical="center"/>
    </xf>
    <xf numFmtId="43" fontId="8" fillId="3" borderId="7" xfId="49" applyNumberFormat="1" applyFont="1" applyFill="1" applyBorder="1" applyAlignment="1">
      <alignment horizontal="right" vertical="center"/>
    </xf>
    <xf numFmtId="0" fontId="9" fillId="3" borderId="4" xfId="0" applyFont="1" applyFill="1" applyBorder="1"/>
    <xf numFmtId="0" fontId="8" fillId="0" borderId="0" xfId="49" applyFont="1" applyAlignment="1">
      <alignment horizontal="center" vertical="center"/>
    </xf>
    <xf numFmtId="0" fontId="9" fillId="0" borderId="7" xfId="0" applyFont="1" applyBorder="1" applyAlignment="1">
      <alignment vertical="center" wrapText="1"/>
    </xf>
    <xf numFmtId="0" fontId="9" fillId="0" borderId="9" xfId="0" applyFont="1" applyBorder="1" applyAlignment="1">
      <alignment vertical="center" wrapText="1"/>
    </xf>
    <xf numFmtId="0" fontId="9" fillId="0" borderId="4" xfId="0" applyFont="1" applyBorder="1"/>
    <xf numFmtId="0" fontId="8" fillId="0" borderId="0" xfId="49" applyFont="1" applyAlignment="1">
      <alignment horizontal="left" vertical="center"/>
    </xf>
    <xf numFmtId="164" fontId="8" fillId="0" borderId="4" xfId="49" applyNumberFormat="1" applyFont="1" applyBorder="1" applyAlignment="1">
      <alignment horizontal="right" vertical="center"/>
    </xf>
    <xf numFmtId="44" fontId="8" fillId="0" borderId="7" xfId="49" applyNumberFormat="1" applyFont="1" applyBorder="1" applyAlignment="1">
      <alignment horizontal="right" vertical="center"/>
    </xf>
    <xf numFmtId="44" fontId="9" fillId="0" borderId="4" xfId="0" applyNumberFormat="1" applyFont="1" applyBorder="1"/>
    <xf numFmtId="43" fontId="8" fillId="0" borderId="7" xfId="49" applyNumberFormat="1" applyFont="1" applyBorder="1" applyAlignment="1">
      <alignment horizontal="right" vertical="center"/>
    </xf>
    <xf numFmtId="0" fontId="13" fillId="0" borderId="2" xfId="33" applyFont="1" applyBorder="1" applyAlignment="1">
      <alignment horizontal="right" wrapText="1"/>
    </xf>
    <xf numFmtId="164" fontId="11" fillId="0" borderId="4" xfId="49" applyNumberFormat="1" applyFont="1" applyBorder="1" applyAlignment="1">
      <alignment horizontal="right" vertical="center"/>
    </xf>
    <xf numFmtId="44" fontId="9" fillId="0" borderId="7" xfId="0" applyNumberFormat="1" applyFont="1" applyBorder="1"/>
    <xf numFmtId="0" fontId="11" fillId="0" borderId="0" xfId="49" applyFont="1" applyAlignment="1">
      <alignment horizontal="center" vertical="center"/>
    </xf>
    <xf numFmtId="0" fontId="8" fillId="0" borderId="0" xfId="33" applyFont="1"/>
    <xf numFmtId="0" fontId="11" fillId="0" borderId="0" xfId="49" applyFont="1" applyAlignment="1">
      <alignment horizontal="center" wrapText="1"/>
    </xf>
    <xf numFmtId="0" fontId="11" fillId="0" borderId="4" xfId="0" applyFont="1" applyBorder="1"/>
    <xf numFmtId="0" fontId="9" fillId="3" borderId="4" xfId="0" applyFont="1" applyFill="1" applyBorder="1" applyAlignment="1">
      <alignment horizontal="center"/>
    </xf>
    <xf numFmtId="44" fontId="8" fillId="3" borderId="4" xfId="1" applyFont="1" applyFill="1" applyBorder="1" applyProtection="1"/>
    <xf numFmtId="44" fontId="9" fillId="3" borderId="7" xfId="1" applyFont="1" applyFill="1" applyBorder="1" applyProtection="1"/>
    <xf numFmtId="9" fontId="9" fillId="0" borderId="0" xfId="0" applyNumberFormat="1" applyFont="1"/>
    <xf numFmtId="0" fontId="8" fillId="0" borderId="4" xfId="0" applyFont="1" applyBorder="1"/>
    <xf numFmtId="44" fontId="9" fillId="0" borderId="7" xfId="1" applyFont="1" applyFill="1" applyBorder="1" applyProtection="1"/>
    <xf numFmtId="0" fontId="8" fillId="0" borderId="4" xfId="0" applyFont="1" applyBorder="1" applyAlignment="1">
      <alignment wrapText="1"/>
    </xf>
    <xf numFmtId="44" fontId="9" fillId="3" borderId="4" xfId="0" applyNumberFormat="1" applyFont="1" applyFill="1" applyBorder="1"/>
    <xf numFmtId="44" fontId="9" fillId="0" borderId="0" xfId="1" applyFont="1" applyProtection="1"/>
    <xf numFmtId="0" fontId="9" fillId="3" borderId="7" xfId="0" applyFont="1" applyFill="1" applyBorder="1"/>
    <xf numFmtId="44" fontId="9" fillId="3" borderId="7" xfId="0" applyNumberFormat="1" applyFont="1" applyFill="1" applyBorder="1"/>
    <xf numFmtId="0" fontId="8" fillId="0" borderId="4" xfId="0" applyFont="1" applyBorder="1" applyAlignment="1">
      <alignment horizontal="left" vertical="top" wrapText="1"/>
    </xf>
    <xf numFmtId="44" fontId="9" fillId="0" borderId="4" xfId="0" applyNumberFormat="1" applyFont="1" applyBorder="1" applyAlignment="1">
      <alignment vertical="center"/>
    </xf>
    <xf numFmtId="0" fontId="8" fillId="0" borderId="4" xfId="50" applyFont="1" applyBorder="1" applyAlignment="1">
      <alignment wrapText="1"/>
    </xf>
    <xf numFmtId="0" fontId="11" fillId="0" borderId="4" xfId="0" applyFont="1" applyBorder="1" applyAlignment="1">
      <alignment horizontal="left" wrapText="1"/>
    </xf>
    <xf numFmtId="0" fontId="8" fillId="0" borderId="4" xfId="50" applyFont="1" applyBorder="1"/>
    <xf numFmtId="0" fontId="9" fillId="0" borderId="4" xfId="51" applyFont="1" applyBorder="1" applyAlignment="1">
      <alignment wrapText="1"/>
    </xf>
    <xf numFmtId="0" fontId="11" fillId="0" borderId="4" xfId="0" applyFont="1" applyBorder="1" applyAlignment="1">
      <alignment wrapText="1"/>
    </xf>
    <xf numFmtId="0" fontId="9" fillId="3" borderId="0" xfId="0" applyFont="1" applyFill="1"/>
    <xf numFmtId="0" fontId="9" fillId="0" borderId="4" xfId="50" applyFont="1" applyBorder="1"/>
    <xf numFmtId="0" fontId="9" fillId="0" borderId="4" xfId="50" applyFont="1" applyBorder="1" applyAlignment="1">
      <alignment wrapText="1"/>
    </xf>
    <xf numFmtId="0" fontId="14" fillId="0" borderId="4" xfId="50" applyFont="1" applyBorder="1" applyAlignment="1">
      <alignment wrapText="1"/>
    </xf>
    <xf numFmtId="0" fontId="8" fillId="0" borderId="20" xfId="0" applyFont="1" applyBorder="1" applyAlignment="1">
      <alignment wrapText="1"/>
    </xf>
    <xf numFmtId="44" fontId="9" fillId="0" borderId="20" xfId="0" applyNumberFormat="1" applyFont="1" applyBorder="1" applyAlignment="1">
      <alignment vertical="center"/>
    </xf>
    <xf numFmtId="44" fontId="9" fillId="0" borderId="21" xfId="1" applyFont="1" applyFill="1" applyBorder="1" applyAlignment="1" applyProtection="1">
      <alignment vertical="center"/>
    </xf>
    <xf numFmtId="44" fontId="9" fillId="0" borderId="20" xfId="1" applyFont="1" applyFill="1" applyBorder="1" applyAlignment="1" applyProtection="1">
      <alignment vertical="center"/>
    </xf>
    <xf numFmtId="0" fontId="8" fillId="0" borderId="0" xfId="33" applyFont="1" applyAlignment="1">
      <alignment horizontal="right" wrapText="1"/>
    </xf>
    <xf numFmtId="44" fontId="9" fillId="0" borderId="8" xfId="0" applyNumberFormat="1" applyFont="1" applyBorder="1"/>
    <xf numFmtId="44" fontId="9" fillId="0" borderId="3" xfId="0" applyNumberFormat="1" applyFont="1" applyBorder="1"/>
    <xf numFmtId="44" fontId="9" fillId="0" borderId="0" xfId="0" applyNumberFormat="1" applyFont="1"/>
    <xf numFmtId="0" fontId="9" fillId="0" borderId="0" xfId="0" applyFont="1" applyAlignment="1">
      <alignment horizontal="right"/>
    </xf>
    <xf numFmtId="44" fontId="9" fillId="0" borderId="11" xfId="0" applyNumberFormat="1" applyFont="1" applyBorder="1"/>
    <xf numFmtId="44" fontId="14" fillId="0" borderId="14" xfId="0" applyNumberFormat="1" applyFont="1" applyBorder="1"/>
    <xf numFmtId="44" fontId="14" fillId="0" borderId="4" xfId="0" applyNumberFormat="1" applyFont="1" applyBorder="1"/>
    <xf numFmtId="0" fontId="9" fillId="0" borderId="6" xfId="0" applyFont="1" applyBorder="1"/>
    <xf numFmtId="0" fontId="8" fillId="0" borderId="0" xfId="33" applyFont="1" applyAlignment="1">
      <alignment wrapText="1"/>
    </xf>
    <xf numFmtId="44" fontId="14" fillId="0" borderId="6" xfId="0" applyNumberFormat="1" applyFont="1" applyBorder="1"/>
    <xf numFmtId="0" fontId="13" fillId="0" borderId="0" xfId="33" applyFont="1"/>
    <xf numFmtId="0" fontId="13" fillId="0" borderId="0" xfId="33" applyFont="1" applyAlignment="1">
      <alignment wrapText="1"/>
    </xf>
    <xf numFmtId="44" fontId="9" fillId="0" borderId="6" xfId="1" applyFont="1" applyFill="1" applyBorder="1" applyProtection="1"/>
    <xf numFmtId="0" fontId="14" fillId="0" borderId="0" xfId="0" applyFont="1" applyAlignment="1">
      <alignment horizontal="right"/>
    </xf>
    <xf numFmtId="44" fontId="14" fillId="0" borderId="0" xfId="0" applyNumberFormat="1" applyFont="1"/>
    <xf numFmtId="0" fontId="9" fillId="0" borderId="0" xfId="52" applyNumberFormat="1" applyFont="1" applyFill="1" applyAlignment="1" applyProtection="1">
      <alignment horizontal="center"/>
    </xf>
    <xf numFmtId="0" fontId="9" fillId="0" borderId="0" xfId="0" applyFont="1" applyAlignment="1">
      <alignment horizontal="center" vertical="center" wrapText="1"/>
    </xf>
    <xf numFmtId="0" fontId="8" fillId="0" borderId="0" xfId="49" applyFont="1" applyAlignment="1">
      <alignment horizontal="left"/>
    </xf>
    <xf numFmtId="165" fontId="14" fillId="0" borderId="0" xfId="0" applyNumberFormat="1" applyFont="1" applyAlignment="1">
      <alignment horizontal="center"/>
    </xf>
    <xf numFmtId="165" fontId="9" fillId="0" borderId="0" xfId="0" applyNumberFormat="1" applyFont="1" applyAlignment="1">
      <alignment horizontal="center"/>
    </xf>
    <xf numFmtId="0" fontId="14" fillId="0" borderId="0" xfId="0" applyFont="1"/>
    <xf numFmtId="0" fontId="8" fillId="6" borderId="4" xfId="49" applyFont="1" applyFill="1" applyBorder="1" applyProtection="1">
      <protection locked="0"/>
    </xf>
    <xf numFmtId="14" fontId="11" fillId="6" borderId="4" xfId="49" applyNumberFormat="1" applyFont="1" applyFill="1" applyBorder="1" applyAlignment="1" applyProtection="1">
      <alignment horizontal="left"/>
      <protection locked="0"/>
    </xf>
    <xf numFmtId="0" fontId="11" fillId="6" borderId="4" xfId="49" applyFont="1" applyFill="1" applyBorder="1" applyAlignment="1" applyProtection="1">
      <alignment horizontal="left"/>
      <protection locked="0"/>
    </xf>
    <xf numFmtId="0" fontId="8" fillId="6" borderId="4" xfId="49" applyFont="1" applyFill="1" applyBorder="1" applyAlignment="1" applyProtection="1">
      <alignment wrapText="1"/>
      <protection locked="0"/>
    </xf>
    <xf numFmtId="0" fontId="8" fillId="6" borderId="4" xfId="49" applyFont="1" applyFill="1" applyBorder="1" applyAlignment="1" applyProtection="1">
      <alignment horizontal="center" vertical="center"/>
      <protection locked="0"/>
    </xf>
    <xf numFmtId="0" fontId="9" fillId="6" borderId="20" xfId="0" applyFont="1" applyFill="1" applyBorder="1" applyAlignment="1" applyProtection="1">
      <alignment horizontal="center" vertical="center"/>
      <protection locked="0"/>
    </xf>
    <xf numFmtId="9" fontId="9" fillId="6" borderId="4" xfId="52" applyFont="1" applyFill="1" applyBorder="1" applyAlignment="1" applyProtection="1">
      <alignment horizontal="center"/>
      <protection locked="0"/>
    </xf>
    <xf numFmtId="165" fontId="14" fillId="0" borderId="0" xfId="0" applyNumberFormat="1" applyFont="1" applyAlignment="1" applyProtection="1">
      <alignment horizontal="center"/>
      <protection locked="0"/>
    </xf>
    <xf numFmtId="0" fontId="9" fillId="0" borderId="0" xfId="0" applyFont="1" applyProtection="1">
      <protection locked="0"/>
    </xf>
    <xf numFmtId="0" fontId="9" fillId="0" borderId="0" xfId="0" applyFont="1" applyAlignment="1" applyProtection="1">
      <alignment horizontal="center"/>
      <protection locked="0"/>
    </xf>
    <xf numFmtId="165" fontId="9" fillId="0" borderId="0" xfId="0" applyNumberFormat="1" applyFont="1" applyAlignment="1" applyProtection="1">
      <alignment horizontal="center"/>
      <protection locked="0"/>
    </xf>
    <xf numFmtId="0" fontId="17" fillId="0" borderId="0" xfId="0" applyFont="1"/>
    <xf numFmtId="0" fontId="8" fillId="0" borderId="4" xfId="49" applyFont="1" applyBorder="1" applyAlignment="1">
      <alignment horizontal="center" vertical="center" wrapText="1"/>
    </xf>
    <xf numFmtId="0" fontId="8" fillId="0" borderId="4" xfId="49" applyFont="1" applyBorder="1" applyAlignment="1">
      <alignment horizontal="left" vertical="top" wrapText="1"/>
    </xf>
    <xf numFmtId="44" fontId="8" fillId="0" borderId="4" xfId="49" applyNumberFormat="1" applyFont="1" applyBorder="1" applyAlignment="1">
      <alignment horizontal="right" vertical="center"/>
    </xf>
    <xf numFmtId="0" fontId="9" fillId="0" borderId="9" xfId="0" applyFont="1" applyBorder="1" applyAlignment="1">
      <alignment horizontal="center" vertical="center" wrapText="1"/>
    </xf>
    <xf numFmtId="43" fontId="8" fillId="0" borderId="4" xfId="49" applyNumberFormat="1" applyFont="1" applyBorder="1" applyAlignment="1">
      <alignment horizontal="right" vertical="center"/>
    </xf>
    <xf numFmtId="44" fontId="8" fillId="3" borderId="6" xfId="1" applyFont="1" applyFill="1" applyBorder="1" applyProtection="1"/>
    <xf numFmtId="0" fontId="11" fillId="0" borderId="4" xfId="57" applyFont="1" applyBorder="1"/>
    <xf numFmtId="0" fontId="8" fillId="0" borderId="4" xfId="80" applyFont="1" applyBorder="1"/>
    <xf numFmtId="0" fontId="8" fillId="0" borderId="4" xfId="80" applyFont="1" applyBorder="1" applyAlignment="1">
      <alignment wrapText="1"/>
    </xf>
    <xf numFmtId="0" fontId="8" fillId="0" borderId="4" xfId="57" applyFont="1" applyBorder="1" applyAlignment="1">
      <alignment wrapText="1"/>
    </xf>
    <xf numFmtId="0" fontId="8" fillId="0" borderId="4" xfId="57" applyFont="1" applyBorder="1"/>
    <xf numFmtId="0" fontId="9" fillId="0" borderId="7" xfId="1" applyNumberFormat="1" applyFont="1" applyFill="1" applyBorder="1" applyProtection="1"/>
    <xf numFmtId="0" fontId="11" fillId="0" borderId="4" xfId="50" applyFont="1" applyBorder="1"/>
    <xf numFmtId="0" fontId="8" fillId="0" borderId="20" xfId="50" applyFont="1" applyBorder="1" applyAlignment="1">
      <alignment wrapText="1"/>
    </xf>
    <xf numFmtId="44" fontId="9" fillId="0" borderId="20" xfId="0" applyNumberFormat="1" applyFont="1" applyBorder="1"/>
    <xf numFmtId="44" fontId="9" fillId="0" borderId="21" xfId="1" applyFont="1" applyFill="1" applyBorder="1" applyProtection="1"/>
    <xf numFmtId="2" fontId="9" fillId="0" borderId="0" xfId="0" applyNumberFormat="1" applyFont="1"/>
    <xf numFmtId="9" fontId="9" fillId="0" borderId="0" xfId="52" applyFont="1" applyFill="1" applyAlignment="1" applyProtection="1">
      <alignment horizontal="center"/>
    </xf>
    <xf numFmtId="1" fontId="8" fillId="3" borderId="4" xfId="49" applyNumberFormat="1" applyFont="1" applyFill="1" applyBorder="1" applyAlignment="1">
      <alignment horizontal="center" vertical="center"/>
    </xf>
    <xf numFmtId="44" fontId="8" fillId="2" borderId="7" xfId="49" applyNumberFormat="1" applyFont="1" applyFill="1" applyBorder="1" applyAlignment="1">
      <alignment horizontal="right" vertical="center"/>
    </xf>
    <xf numFmtId="44" fontId="8" fillId="2" borderId="4" xfId="49" applyNumberFormat="1" applyFont="1" applyFill="1" applyBorder="1" applyAlignment="1">
      <alignment horizontal="right" vertical="center"/>
    </xf>
    <xf numFmtId="0" fontId="9" fillId="3" borderId="6" xfId="0" applyFont="1" applyFill="1" applyBorder="1"/>
    <xf numFmtId="0" fontId="8" fillId="0" borderId="0" xfId="79" applyFont="1" applyAlignment="1">
      <alignment horizontal="center" vertical="center"/>
    </xf>
    <xf numFmtId="0" fontId="8" fillId="0" borderId="0" xfId="79" applyFont="1" applyAlignment="1">
      <alignment horizontal="left" vertical="center"/>
    </xf>
    <xf numFmtId="0" fontId="8" fillId="0" borderId="0" xfId="0" applyFont="1"/>
    <xf numFmtId="165" fontId="11" fillId="0" borderId="0" xfId="49" applyNumberFormat="1" applyFont="1" applyAlignment="1">
      <alignment horizontal="center" vertical="center"/>
    </xf>
    <xf numFmtId="165" fontId="11" fillId="0" borderId="0" xfId="49" applyNumberFormat="1" applyFont="1" applyAlignment="1">
      <alignment horizontal="center" wrapText="1"/>
    </xf>
    <xf numFmtId="0" fontId="8" fillId="0" borderId="0" xfId="50" applyFont="1" applyAlignment="1">
      <alignment wrapText="1"/>
    </xf>
    <xf numFmtId="0" fontId="8" fillId="0" borderId="0" xfId="0" applyFont="1" applyAlignment="1">
      <alignment wrapText="1"/>
    </xf>
    <xf numFmtId="0" fontId="8" fillId="0" borderId="20" xfId="0" applyFont="1" applyBorder="1"/>
    <xf numFmtId="44" fontId="9" fillId="0" borderId="4" xfId="1" applyFont="1" applyBorder="1" applyProtection="1"/>
    <xf numFmtId="1" fontId="8" fillId="6" borderId="4" xfId="49" applyNumberFormat="1" applyFont="1" applyFill="1" applyBorder="1" applyAlignment="1" applyProtection="1">
      <alignment horizontal="center" vertical="center"/>
      <protection locked="0"/>
    </xf>
    <xf numFmtId="0" fontId="8" fillId="0" borderId="4" xfId="0" applyFont="1" applyBorder="1" applyAlignment="1">
      <alignment vertical="top" wrapText="1"/>
    </xf>
    <xf numFmtId="0" fontId="9" fillId="0" borderId="11" xfId="0" applyFont="1" applyBorder="1"/>
    <xf numFmtId="0" fontId="9" fillId="0" borderId="11" xfId="0" applyFont="1" applyBorder="1" applyAlignment="1">
      <alignment horizontal="center"/>
    </xf>
    <xf numFmtId="0" fontId="9" fillId="0" borderId="12" xfId="0" applyFont="1" applyBorder="1"/>
    <xf numFmtId="44" fontId="8" fillId="0" borderId="4" xfId="0" applyNumberFormat="1" applyFont="1" applyBorder="1" applyAlignment="1">
      <alignment horizontal="left"/>
    </xf>
    <xf numFmtId="0" fontId="8" fillId="0" borderId="4" xfId="0" applyFont="1" applyBorder="1" applyAlignment="1">
      <alignment horizontal="left" wrapText="1"/>
    </xf>
    <xf numFmtId="44" fontId="8" fillId="0" borderId="20" xfId="0" applyNumberFormat="1" applyFont="1" applyBorder="1" applyAlignment="1">
      <alignment horizontal="left"/>
    </xf>
    <xf numFmtId="0" fontId="6" fillId="6" borderId="0" xfId="49" applyFill="1" applyProtection="1">
      <protection locked="0"/>
    </xf>
    <xf numFmtId="0" fontId="8" fillId="6" borderId="4" xfId="49" applyFont="1" applyFill="1" applyBorder="1" applyAlignment="1" applyProtection="1">
      <alignment horizontal="center"/>
      <protection locked="0"/>
    </xf>
    <xf numFmtId="0" fontId="11" fillId="0" borderId="0" xfId="79" applyFont="1"/>
    <xf numFmtId="0" fontId="8" fillId="0" borderId="0" xfId="79" applyFont="1"/>
    <xf numFmtId="0" fontId="11" fillId="0" borderId="0" xfId="79" applyFont="1" applyAlignment="1">
      <alignment horizontal="center"/>
    </xf>
    <xf numFmtId="44" fontId="9" fillId="0" borderId="0" xfId="1" applyFont="1" applyFill="1" applyProtection="1"/>
    <xf numFmtId="0" fontId="8" fillId="0" borderId="0" xfId="79" applyFont="1" applyAlignment="1">
      <alignment horizontal="center"/>
    </xf>
    <xf numFmtId="9" fontId="4" fillId="0" borderId="0" xfId="77" applyFont="1" applyBorder="1" applyAlignment="1" applyProtection="1"/>
    <xf numFmtId="0" fontId="11" fillId="2" borderId="4" xfId="79" applyFont="1" applyFill="1" applyBorder="1" applyAlignment="1">
      <alignment horizontal="center" vertical="center" wrapText="1"/>
    </xf>
    <xf numFmtId="0" fontId="11" fillId="2" borderId="4" xfId="79" applyFont="1" applyFill="1" applyBorder="1" applyAlignment="1">
      <alignment horizontal="center" vertical="center"/>
    </xf>
    <xf numFmtId="0" fontId="8" fillId="0" borderId="4" xfId="79" applyFont="1" applyBorder="1" applyAlignment="1">
      <alignment horizontal="center" vertical="center" wrapText="1"/>
    </xf>
    <xf numFmtId="44" fontId="9" fillId="0" borderId="4" xfId="1" applyFont="1" applyBorder="1" applyAlignment="1" applyProtection="1">
      <alignment vertical="center"/>
    </xf>
    <xf numFmtId="0" fontId="8" fillId="0" borderId="4" xfId="79" applyFont="1" applyBorder="1" applyAlignment="1">
      <alignment horizontal="center" vertical="center"/>
    </xf>
    <xf numFmtId="0" fontId="12" fillId="3" borderId="4" xfId="79" applyFont="1" applyFill="1" applyBorder="1" applyAlignment="1">
      <alignment horizontal="center" wrapText="1"/>
    </xf>
    <xf numFmtId="1" fontId="8" fillId="3" borderId="4" xfId="79" applyNumberFormat="1" applyFont="1" applyFill="1" applyBorder="1" applyAlignment="1">
      <alignment horizontal="center" vertical="center"/>
    </xf>
    <xf numFmtId="43" fontId="8" fillId="3" borderId="7" xfId="79" applyNumberFormat="1" applyFont="1" applyFill="1" applyBorder="1" applyAlignment="1">
      <alignment horizontal="right" vertical="center"/>
    </xf>
    <xf numFmtId="164" fontId="8" fillId="0" borderId="4" xfId="79" applyNumberFormat="1" applyFont="1" applyBorder="1" applyAlignment="1">
      <alignment horizontal="right" vertical="center"/>
    </xf>
    <xf numFmtId="44" fontId="8" fillId="2" borderId="7" xfId="79" applyNumberFormat="1" applyFont="1" applyFill="1" applyBorder="1" applyAlignment="1">
      <alignment horizontal="right" vertical="center"/>
    </xf>
    <xf numFmtId="44" fontId="8" fillId="2" borderId="4" xfId="79" applyNumberFormat="1" applyFont="1" applyFill="1" applyBorder="1" applyAlignment="1">
      <alignment horizontal="right" vertical="center"/>
    </xf>
    <xf numFmtId="43" fontId="8" fillId="0" borderId="7" xfId="79" applyNumberFormat="1" applyFont="1" applyBorder="1" applyAlignment="1">
      <alignment horizontal="right" vertical="center"/>
    </xf>
    <xf numFmtId="43" fontId="8" fillId="0" borderId="4" xfId="79" applyNumberFormat="1" applyFont="1" applyBorder="1" applyAlignment="1">
      <alignment horizontal="right" vertical="center"/>
    </xf>
    <xf numFmtId="0" fontId="13" fillId="0" borderId="2" xfId="50" applyFont="1" applyBorder="1" applyAlignment="1">
      <alignment horizontal="right" wrapText="1"/>
    </xf>
    <xf numFmtId="164" fontId="11" fillId="0" borderId="4" xfId="79" applyNumberFormat="1" applyFont="1" applyBorder="1" applyAlignment="1">
      <alignment horizontal="right" vertical="center"/>
    </xf>
    <xf numFmtId="0" fontId="11" fillId="0" borderId="0" xfId="79" applyFont="1" applyAlignment="1">
      <alignment horizontal="center" vertical="center"/>
    </xf>
    <xf numFmtId="0" fontId="8" fillId="0" borderId="0" xfId="50" applyFont="1"/>
    <xf numFmtId="0" fontId="11" fillId="0" borderId="0" xfId="79" applyFont="1" applyAlignment="1">
      <alignment horizontal="center" wrapText="1"/>
    </xf>
    <xf numFmtId="44" fontId="8" fillId="0" borderId="0" xfId="60" applyFont="1" applyProtection="1"/>
    <xf numFmtId="44" fontId="0" fillId="0" borderId="0" xfId="0" applyNumberFormat="1"/>
    <xf numFmtId="44" fontId="8" fillId="0" borderId="4" xfId="60" applyFont="1" applyBorder="1" applyProtection="1"/>
    <xf numFmtId="44" fontId="8" fillId="0" borderId="20" xfId="60" applyFont="1" applyBorder="1" applyProtection="1"/>
    <xf numFmtId="0" fontId="8" fillId="0" borderId="0" xfId="50" applyFont="1" applyAlignment="1">
      <alignment horizontal="right" wrapText="1"/>
    </xf>
    <xf numFmtId="0" fontId="13" fillId="0" borderId="0" xfId="50" applyFont="1"/>
    <xf numFmtId="0" fontId="13" fillId="0" borderId="0" xfId="50" applyFont="1" applyAlignment="1">
      <alignment wrapText="1"/>
    </xf>
    <xf numFmtId="0" fontId="9" fillId="0" borderId="0" xfId="0" applyFont="1" applyAlignment="1">
      <alignment vertical="center" wrapText="1"/>
    </xf>
    <xf numFmtId="0" fontId="0" fillId="0" borderId="0" xfId="0" applyAlignment="1">
      <alignment horizontal="center"/>
    </xf>
    <xf numFmtId="0" fontId="9" fillId="0" borderId="0" xfId="0" applyFont="1" applyAlignment="1">
      <alignment wrapText="1"/>
    </xf>
    <xf numFmtId="1" fontId="8" fillId="6" borderId="4" xfId="79" applyNumberFormat="1" applyFont="1" applyFill="1" applyBorder="1" applyAlignment="1" applyProtection="1">
      <alignment horizontal="center" vertical="center"/>
      <protection locked="0"/>
    </xf>
    <xf numFmtId="0" fontId="9" fillId="6" borderId="20" xfId="0" applyFont="1" applyFill="1" applyBorder="1" applyAlignment="1" applyProtection="1">
      <alignment horizontal="center"/>
      <protection locked="0"/>
    </xf>
    <xf numFmtId="0" fontId="0" fillId="0" borderId="0" xfId="0" applyAlignment="1" applyProtection="1">
      <alignment horizontal="center"/>
      <protection locked="0"/>
    </xf>
    <xf numFmtId="0" fontId="9" fillId="0" borderId="4" xfId="0" applyFont="1" applyBorder="1" applyAlignment="1">
      <alignment horizontal="center" vertical="center"/>
    </xf>
    <xf numFmtId="0" fontId="9" fillId="0" borderId="4" xfId="0" applyFont="1" applyBorder="1" applyAlignment="1">
      <alignment horizontal="left" vertical="center" wrapText="1"/>
    </xf>
    <xf numFmtId="44" fontId="8" fillId="0" borderId="7" xfId="1" applyFont="1" applyBorder="1" applyAlignment="1" applyProtection="1">
      <alignment horizontal="right" vertical="center"/>
    </xf>
    <xf numFmtId="0" fontId="11" fillId="0" borderId="4" xfId="50" applyFont="1" applyBorder="1" applyAlignment="1">
      <alignment wrapText="1"/>
    </xf>
    <xf numFmtId="0" fontId="8" fillId="0" borderId="4" xfId="50" applyFont="1" applyBorder="1" applyAlignment="1">
      <alignment horizontal="left" wrapText="1"/>
    </xf>
    <xf numFmtId="0" fontId="11" fillId="0" borderId="4" xfId="50" applyFont="1" applyBorder="1" applyAlignment="1">
      <alignment horizontal="left" wrapText="1"/>
    </xf>
    <xf numFmtId="0" fontId="9" fillId="0" borderId="4" xfId="0" applyFont="1" applyBorder="1" applyAlignment="1">
      <alignment vertical="center" wrapText="1"/>
    </xf>
    <xf numFmtId="44" fontId="9" fillId="0" borderId="4" xfId="1" applyFont="1" applyBorder="1" applyAlignment="1" applyProtection="1">
      <alignment vertical="center" wrapText="1"/>
    </xf>
    <xf numFmtId="44" fontId="8" fillId="3" borderId="4" xfId="0" applyNumberFormat="1" applyFont="1" applyFill="1" applyBorder="1" applyAlignment="1">
      <alignment horizontal="left"/>
    </xf>
    <xf numFmtId="0" fontId="9" fillId="0" borderId="4" xfId="0" applyFont="1" applyBorder="1" applyAlignment="1">
      <alignment horizontal="right"/>
    </xf>
    <xf numFmtId="44" fontId="9" fillId="0" borderId="4" xfId="0" applyNumberFormat="1" applyFont="1" applyBorder="1" applyAlignment="1">
      <alignment vertical="top"/>
    </xf>
    <xf numFmtId="0" fontId="26" fillId="0" borderId="0" xfId="0" applyFont="1"/>
    <xf numFmtId="0" fontId="26" fillId="0" borderId="0" xfId="0" applyFont="1" applyProtection="1">
      <protection locked="0"/>
    </xf>
    <xf numFmtId="0" fontId="7" fillId="0" borderId="0" xfId="0" applyFont="1"/>
    <xf numFmtId="164" fontId="8" fillId="0" borderId="0" xfId="49" applyNumberFormat="1" applyFont="1" applyAlignment="1">
      <alignment horizontal="right" vertical="center"/>
    </xf>
    <xf numFmtId="44" fontId="8" fillId="0" borderId="17" xfId="49" applyNumberFormat="1" applyFont="1" applyBorder="1" applyAlignment="1">
      <alignment horizontal="right" vertical="center"/>
    </xf>
    <xf numFmtId="43" fontId="8" fillId="0" borderId="18" xfId="49" applyNumberFormat="1" applyFont="1" applyBorder="1" applyAlignment="1">
      <alignment horizontal="right" vertical="center"/>
    </xf>
    <xf numFmtId="164" fontId="11" fillId="0" borderId="0" xfId="49" applyNumberFormat="1" applyFont="1" applyAlignment="1">
      <alignment horizontal="right" vertical="center"/>
    </xf>
    <xf numFmtId="44" fontId="9" fillId="0" borderId="15" xfId="0" applyNumberFormat="1" applyFont="1" applyBorder="1"/>
    <xf numFmtId="165" fontId="8" fillId="0" borderId="0" xfId="49" applyNumberFormat="1" applyFont="1" applyAlignment="1">
      <alignment horizontal="center" vertical="center"/>
    </xf>
    <xf numFmtId="44" fontId="9" fillId="4" borderId="7" xfId="0" applyNumberFormat="1" applyFont="1" applyFill="1" applyBorder="1"/>
    <xf numFmtId="2" fontId="9" fillId="0" borderId="0" xfId="0" applyNumberFormat="1" applyFont="1" applyAlignment="1">
      <alignment horizontal="center"/>
    </xf>
    <xf numFmtId="0" fontId="9" fillId="0" borderId="4" xfId="34" applyFont="1" applyBorder="1" applyAlignment="1">
      <alignment wrapText="1"/>
    </xf>
    <xf numFmtId="0" fontId="8" fillId="0" borderId="4" xfId="50" applyFont="1" applyBorder="1" applyAlignment="1">
      <alignment horizontal="right" wrapText="1"/>
    </xf>
    <xf numFmtId="0" fontId="9" fillId="0" borderId="4" xfId="0" applyFont="1" applyBorder="1" applyAlignment="1">
      <alignment wrapText="1"/>
    </xf>
    <xf numFmtId="0" fontId="14" fillId="0" borderId="4" xfId="0" applyFont="1" applyBorder="1" applyAlignment="1">
      <alignment wrapText="1"/>
    </xf>
    <xf numFmtId="0" fontId="9" fillId="0" borderId="20" xfId="0" applyFont="1" applyBorder="1" applyAlignment="1">
      <alignment wrapText="1"/>
    </xf>
    <xf numFmtId="44" fontId="9" fillId="0" borderId="21" xfId="0" applyNumberFormat="1" applyFont="1" applyBorder="1"/>
    <xf numFmtId="0" fontId="7" fillId="0" borderId="0" xfId="0" applyFont="1" applyAlignment="1">
      <alignment horizontal="center"/>
    </xf>
    <xf numFmtId="0" fontId="8" fillId="6" borderId="4" xfId="0" applyFont="1" applyFill="1" applyBorder="1" applyAlignment="1" applyProtection="1">
      <alignment horizontal="center"/>
      <protection locked="0"/>
    </xf>
    <xf numFmtId="0" fontId="7" fillId="0" borderId="0" xfId="0" applyFont="1" applyProtection="1">
      <protection locked="0"/>
    </xf>
    <xf numFmtId="0" fontId="7" fillId="0" borderId="0" xfId="0" applyFont="1" applyAlignment="1" applyProtection="1">
      <alignment horizontal="center"/>
      <protection locked="0"/>
    </xf>
    <xf numFmtId="44" fontId="8" fillId="0" borderId="6" xfId="1" applyFont="1" applyFill="1" applyBorder="1" applyProtection="1"/>
    <xf numFmtId="44" fontId="8" fillId="0" borderId="4" xfId="60" applyFont="1" applyFill="1" applyBorder="1" applyProtection="1"/>
    <xf numFmtId="0" fontId="9" fillId="0" borderId="4" xfId="0" applyFont="1" applyBorder="1" applyAlignment="1">
      <alignment horizontal="center"/>
    </xf>
    <xf numFmtId="0" fontId="9" fillId="0" borderId="20" xfId="50" applyFont="1" applyBorder="1" applyAlignment="1">
      <alignment wrapText="1"/>
    </xf>
    <xf numFmtId="44" fontId="8" fillId="0" borderId="8" xfId="53" applyFont="1" applyFill="1" applyBorder="1" applyProtection="1"/>
    <xf numFmtId="0" fontId="9" fillId="6" borderId="0" xfId="0" applyFont="1" applyFill="1" applyAlignment="1" applyProtection="1">
      <alignment horizontal="center"/>
      <protection locked="0"/>
    </xf>
    <xf numFmtId="44" fontId="8" fillId="0" borderId="4" xfId="53" applyFont="1" applyBorder="1" applyProtection="1"/>
    <xf numFmtId="44" fontId="9" fillId="0" borderId="19" xfId="0" applyNumberFormat="1" applyFont="1" applyBorder="1"/>
    <xf numFmtId="0" fontId="9" fillId="0" borderId="5" xfId="50" applyFont="1" applyBorder="1"/>
    <xf numFmtId="0" fontId="25" fillId="0" borderId="0" xfId="0" applyFont="1" applyAlignment="1" applyProtection="1">
      <alignment horizontal="left" vertical="center"/>
      <protection locked="0"/>
    </xf>
    <xf numFmtId="0" fontId="25" fillId="0" borderId="0" xfId="0" applyFont="1" applyAlignment="1" applyProtection="1">
      <alignment horizontal="center" vertical="center"/>
      <protection locked="0"/>
    </xf>
    <xf numFmtId="44" fontId="8" fillId="0" borderId="18" xfId="1" applyFont="1" applyBorder="1" applyAlignment="1" applyProtection="1">
      <alignment horizontal="right" vertical="center"/>
    </xf>
    <xf numFmtId="0" fontId="9" fillId="0" borderId="20" xfId="50" applyFont="1" applyBorder="1" applyAlignment="1">
      <alignment horizontal="left" vertical="center" wrapText="1"/>
    </xf>
    <xf numFmtId="0" fontId="12" fillId="0" borderId="3" xfId="49" applyFont="1" applyBorder="1"/>
    <xf numFmtId="44" fontId="9" fillId="0" borderId="16" xfId="0" applyNumberFormat="1" applyFont="1" applyBorder="1"/>
    <xf numFmtId="44" fontId="9" fillId="0" borderId="10" xfId="1" applyFont="1" applyFill="1" applyBorder="1" applyProtection="1"/>
    <xf numFmtId="0" fontId="9" fillId="0" borderId="0" xfId="50" applyFont="1"/>
    <xf numFmtId="0" fontId="14" fillId="0" borderId="4" xfId="50" applyFont="1" applyBorder="1"/>
    <xf numFmtId="0" fontId="9" fillId="0" borderId="20" xfId="50" applyFont="1" applyBorder="1"/>
    <xf numFmtId="0" fontId="9" fillId="0" borderId="0" xfId="0" applyFont="1" applyAlignment="1">
      <alignment horizontal="center" wrapText="1"/>
    </xf>
    <xf numFmtId="44" fontId="8" fillId="4" borderId="4" xfId="1" applyFont="1" applyFill="1" applyBorder="1" applyProtection="1"/>
    <xf numFmtId="44" fontId="8" fillId="3" borderId="4" xfId="50" applyNumberFormat="1" applyFont="1" applyFill="1" applyBorder="1"/>
    <xf numFmtId="0" fontId="18" fillId="0" borderId="0" xfId="0" applyFont="1" applyAlignment="1">
      <alignment horizontal="center" wrapText="1"/>
    </xf>
    <xf numFmtId="0" fontId="10" fillId="0" borderId="0" xfId="79" applyFont="1"/>
    <xf numFmtId="0" fontId="12" fillId="0" borderId="0" xfId="79" applyFont="1"/>
    <xf numFmtId="14" fontId="8" fillId="0" borderId="0" xfId="79" applyNumberFormat="1" applyFont="1" applyAlignment="1">
      <alignment horizontal="left"/>
    </xf>
    <xf numFmtId="0" fontId="8" fillId="0" borderId="4" xfId="79" applyFont="1" applyBorder="1"/>
    <xf numFmtId="0" fontId="8" fillId="0" borderId="4" xfId="79" applyFont="1" applyBorder="1" applyAlignment="1">
      <alignment wrapText="1"/>
    </xf>
    <xf numFmtId="0" fontId="8" fillId="3" borderId="4" xfId="79" applyFont="1" applyFill="1" applyBorder="1" applyAlignment="1">
      <alignment horizontal="center" vertical="center"/>
    </xf>
    <xf numFmtId="0" fontId="13" fillId="0" borderId="15" xfId="50" applyFont="1" applyBorder="1" applyAlignment="1">
      <alignment horizontal="right" wrapText="1"/>
    </xf>
    <xf numFmtId="0" fontId="11" fillId="0" borderId="4" xfId="79" applyFont="1" applyBorder="1" applyAlignment="1">
      <alignment horizontal="center" wrapText="1"/>
    </xf>
    <xf numFmtId="0" fontId="11" fillId="0" borderId="7" xfId="0" applyFont="1" applyBorder="1" applyAlignment="1">
      <alignment wrapText="1"/>
    </xf>
    <xf numFmtId="0" fontId="8" fillId="0" borderId="7" xfId="0" applyFont="1" applyBorder="1"/>
    <xf numFmtId="0" fontId="8" fillId="0" borderId="7" xfId="0" applyFont="1" applyBorder="1" applyAlignment="1">
      <alignment wrapText="1"/>
    </xf>
    <xf numFmtId="0" fontId="8" fillId="0" borderId="21" xfId="0" applyFont="1" applyBorder="1" applyAlignment="1">
      <alignment wrapText="1"/>
    </xf>
    <xf numFmtId="0" fontId="9" fillId="0" borderId="0" xfId="0" applyFont="1" applyAlignment="1">
      <alignment horizontal="center" vertical="center"/>
    </xf>
    <xf numFmtId="0" fontId="8" fillId="0" borderId="0" xfId="79" applyFont="1" applyAlignment="1">
      <alignment horizontal="left"/>
    </xf>
    <xf numFmtId="0" fontId="15" fillId="0" borderId="0" xfId="79" applyFont="1"/>
    <xf numFmtId="0" fontId="9" fillId="0" borderId="7" xfId="0" applyFont="1" applyBorder="1" applyAlignment="1">
      <alignment vertical="center" wrapText="1"/>
    </xf>
    <xf numFmtId="0" fontId="9" fillId="0" borderId="9" xfId="0" applyFont="1" applyBorder="1" applyAlignment="1">
      <alignment vertical="center" wrapText="1"/>
    </xf>
    <xf numFmtId="0" fontId="8" fillId="0" borderId="0" xfId="79" applyFont="1"/>
    <xf numFmtId="0" fontId="11" fillId="0" borderId="0" xfId="79" applyFont="1"/>
    <xf numFmtId="0" fontId="11" fillId="0" borderId="4" xfId="79" applyFont="1" applyBorder="1"/>
    <xf numFmtId="0" fontId="12" fillId="0" borderId="4" xfId="79" applyFont="1" applyBorder="1" applyAlignment="1">
      <alignment horizontal="center"/>
    </xf>
    <xf numFmtId="14" fontId="8" fillId="0" borderId="4" xfId="79" applyNumberFormat="1" applyFont="1" applyBorder="1" applyAlignment="1">
      <alignment horizontal="left"/>
    </xf>
    <xf numFmtId="0" fontId="8" fillId="0" borderId="4" xfId="79" applyFont="1" applyBorder="1" applyProtection="1">
      <protection locked="0"/>
    </xf>
    <xf numFmtId="14" fontId="11" fillId="0" borderId="4" xfId="79" applyNumberFormat="1" applyFont="1" applyBorder="1" applyAlignment="1" applyProtection="1">
      <alignment horizontal="left"/>
      <protection locked="0"/>
    </xf>
    <xf numFmtId="0" fontId="2" fillId="0" borderId="4" xfId="79" applyBorder="1" applyProtection="1">
      <protection locked="0"/>
    </xf>
    <xf numFmtId="0" fontId="11" fillId="0" borderId="4" xfId="79" applyFont="1" applyBorder="1" applyAlignment="1" applyProtection="1">
      <alignment horizontal="left"/>
      <protection locked="0"/>
    </xf>
    <xf numFmtId="0" fontId="8" fillId="0" borderId="4" xfId="79" applyFont="1" applyBorder="1" applyAlignment="1" applyProtection="1">
      <alignment horizontal="center"/>
      <protection locked="0"/>
    </xf>
    <xf numFmtId="0" fontId="8" fillId="0" borderId="4" xfId="79" applyFont="1" applyBorder="1" applyAlignment="1" applyProtection="1">
      <alignment wrapText="1"/>
      <protection locked="0"/>
    </xf>
    <xf numFmtId="0" fontId="11" fillId="0" borderId="4" xfId="79" applyFont="1" applyBorder="1" applyAlignment="1">
      <alignment horizontal="center" vertical="center" wrapText="1"/>
    </xf>
    <xf numFmtId="0" fontId="11" fillId="0" borderId="4" xfId="79" applyFont="1" applyBorder="1" applyAlignment="1">
      <alignment horizontal="center" vertical="center"/>
    </xf>
    <xf numFmtId="44" fontId="14" fillId="0" borderId="4" xfId="1" applyFont="1" applyFill="1" applyBorder="1" applyAlignment="1" applyProtection="1">
      <alignment horizontal="center" wrapText="1"/>
    </xf>
    <xf numFmtId="44" fontId="8" fillId="0" borderId="4" xfId="0" applyNumberFormat="1" applyFont="1" applyBorder="1" applyAlignment="1">
      <alignment horizontal="left" vertical="center"/>
    </xf>
    <xf numFmtId="0" fontId="12" fillId="0" borderId="4" xfId="79" applyFont="1" applyBorder="1" applyAlignment="1">
      <alignment horizontal="center" wrapText="1"/>
    </xf>
    <xf numFmtId="1" fontId="8" fillId="0" borderId="4" xfId="79" applyNumberFormat="1" applyFont="1" applyBorder="1" applyAlignment="1">
      <alignment horizontal="center" vertical="center"/>
    </xf>
    <xf numFmtId="166" fontId="8" fillId="0" borderId="4" xfId="1" applyNumberFormat="1" applyFont="1" applyFill="1" applyBorder="1" applyAlignment="1" applyProtection="1">
      <alignment horizontal="center" vertical="center"/>
    </xf>
    <xf numFmtId="44" fontId="8" fillId="0" borderId="7" xfId="79" applyNumberFormat="1" applyFont="1" applyBorder="1" applyAlignment="1">
      <alignment horizontal="right" vertical="center"/>
    </xf>
    <xf numFmtId="0" fontId="9" fillId="0" borderId="7" xfId="0" applyFont="1" applyBorder="1"/>
    <xf numFmtId="165" fontId="11" fillId="0" borderId="0" xfId="79" applyNumberFormat="1" applyFont="1" applyAlignment="1">
      <alignment horizontal="center" vertical="center"/>
    </xf>
    <xf numFmtId="165" fontId="11" fillId="0" borderId="0" xfId="79" applyNumberFormat="1" applyFont="1" applyAlignment="1">
      <alignment horizontal="center" wrapText="1"/>
    </xf>
    <xf numFmtId="0" fontId="14" fillId="0" borderId="4" xfId="0" applyFont="1" applyBorder="1"/>
    <xf numFmtId="14" fontId="9" fillId="0" borderId="22" xfId="79" applyNumberFormat="1" applyFont="1" applyBorder="1" applyAlignment="1">
      <alignment horizontal="center" vertical="center" wrapText="1"/>
    </xf>
    <xf numFmtId="0" fontId="27" fillId="0" borderId="11" xfId="79" applyFont="1" applyBorder="1"/>
    <xf numFmtId="0" fontId="8" fillId="0" borderId="12" xfId="79" applyFont="1" applyBorder="1" applyAlignment="1">
      <alignment horizontal="center" vertical="center" wrapText="1"/>
    </xf>
    <xf numFmtId="0" fontId="11" fillId="0" borderId="10" xfId="79" applyFont="1" applyBorder="1"/>
    <xf numFmtId="0" fontId="8" fillId="0" borderId="3" xfId="79" applyFont="1" applyBorder="1"/>
    <xf numFmtId="0" fontId="12" fillId="0" borderId="3" xfId="79" applyFont="1" applyBorder="1" applyAlignment="1">
      <alignment horizontal="center"/>
    </xf>
    <xf numFmtId="14" fontId="8" fillId="0" borderId="13" xfId="79" applyNumberFormat="1" applyFont="1" applyBorder="1" applyAlignment="1">
      <alignment horizontal="left"/>
    </xf>
    <xf numFmtId="0" fontId="8" fillId="6" borderId="4" xfId="79" applyFont="1" applyFill="1" applyBorder="1"/>
    <xf numFmtId="14" fontId="11" fillId="6" borderId="4" xfId="79" applyNumberFormat="1" applyFont="1" applyFill="1" applyBorder="1" applyAlignment="1">
      <alignment horizontal="left"/>
    </xf>
    <xf numFmtId="0" fontId="11" fillId="6" borderId="4" xfId="79" applyFont="1" applyFill="1" applyBorder="1" applyAlignment="1">
      <alignment horizontal="left"/>
    </xf>
    <xf numFmtId="0" fontId="8" fillId="6" borderId="4" xfId="79" applyFont="1" applyFill="1" applyBorder="1" applyAlignment="1">
      <alignment wrapText="1"/>
    </xf>
    <xf numFmtId="1" fontId="8" fillId="6" borderId="4" xfId="79" applyNumberFormat="1" applyFont="1" applyFill="1" applyBorder="1" applyAlignment="1">
      <alignment horizontal="center" vertical="center"/>
    </xf>
    <xf numFmtId="44" fontId="9" fillId="0" borderId="4" xfId="1" applyFont="1" applyBorder="1" applyAlignment="1">
      <alignment vertical="center"/>
    </xf>
    <xf numFmtId="166" fontId="8" fillId="3" borderId="4" xfId="1" applyNumberFormat="1" applyFont="1" applyFill="1" applyBorder="1" applyAlignment="1">
      <alignment horizontal="center" vertical="center"/>
    </xf>
    <xf numFmtId="0" fontId="9" fillId="3" borderId="7" xfId="0" applyFont="1" applyFill="1" applyBorder="1" applyAlignment="1">
      <alignment horizontal="center"/>
    </xf>
    <xf numFmtId="44" fontId="8" fillId="3" borderId="4" xfId="1" applyFont="1" applyFill="1" applyBorder="1"/>
    <xf numFmtId="44" fontId="9" fillId="3" borderId="4" xfId="1" applyFont="1" applyFill="1" applyBorder="1"/>
    <xf numFmtId="0" fontId="9" fillId="6" borderId="7" xfId="0" applyFont="1" applyFill="1" applyBorder="1" applyAlignment="1">
      <alignment horizontal="center"/>
    </xf>
    <xf numFmtId="44" fontId="9" fillId="0" borderId="4" xfId="1" applyFont="1" applyFill="1" applyBorder="1"/>
    <xf numFmtId="44" fontId="8" fillId="0" borderId="4" xfId="1" applyFont="1" applyFill="1" applyBorder="1"/>
    <xf numFmtId="0" fontId="9" fillId="6" borderId="4" xfId="0" applyFont="1" applyFill="1" applyBorder="1" applyAlignment="1">
      <alignment horizontal="center"/>
    </xf>
    <xf numFmtId="9" fontId="9" fillId="6" borderId="4" xfId="52" applyFont="1" applyFill="1" applyBorder="1" applyAlignment="1">
      <alignment horizontal="center"/>
    </xf>
    <xf numFmtId="44" fontId="9" fillId="0" borderId="4" xfId="1" applyFont="1" applyBorder="1"/>
    <xf numFmtId="0" fontId="9" fillId="0" borderId="4" xfId="0" applyFont="1" applyBorder="1" applyAlignment="1">
      <alignment horizontal="left"/>
    </xf>
    <xf numFmtId="0" fontId="14" fillId="0" borderId="4" xfId="0" applyFont="1" applyBorder="1" applyAlignment="1">
      <alignment horizontal="center"/>
    </xf>
    <xf numFmtId="0" fontId="9" fillId="7" borderId="4" xfId="0" applyFont="1" applyFill="1" applyBorder="1"/>
    <xf numFmtId="0" fontId="9" fillId="8" borderId="4" xfId="0" applyFont="1" applyFill="1" applyBorder="1"/>
    <xf numFmtId="0" fontId="8" fillId="8" borderId="4" xfId="79" applyFont="1" applyFill="1" applyBorder="1" applyAlignment="1">
      <alignment horizontal="left"/>
    </xf>
    <xf numFmtId="0" fontId="8" fillId="8" borderId="4" xfId="79" applyFont="1" applyFill="1" applyBorder="1"/>
    <xf numFmtId="0" fontId="9" fillId="4" borderId="4" xfId="0" applyFont="1" applyFill="1" applyBorder="1" applyAlignment="1">
      <alignment horizontal="right"/>
    </xf>
    <xf numFmtId="0" fontId="8" fillId="0" borderId="4" xfId="50" applyFont="1" applyBorder="1" applyAlignment="1" applyProtection="1">
      <alignment wrapText="1"/>
      <protection locked="0"/>
    </xf>
    <xf numFmtId="0" fontId="13" fillId="0" borderId="4" xfId="50" applyFont="1" applyBorder="1"/>
    <xf numFmtId="0" fontId="13" fillId="0" borderId="4" xfId="50" applyFont="1" applyBorder="1" applyAlignment="1">
      <alignment wrapText="1"/>
    </xf>
    <xf numFmtId="0" fontId="8" fillId="0" borderId="11" xfId="79" applyFont="1" applyBorder="1"/>
    <xf numFmtId="0" fontId="12" fillId="0" borderId="3" xfId="79" applyFont="1" applyBorder="1"/>
    <xf numFmtId="0" fontId="8" fillId="6" borderId="4" xfId="79" applyFont="1" applyFill="1" applyBorder="1" applyAlignment="1">
      <alignment horizontal="center" vertical="center"/>
    </xf>
    <xf numFmtId="164" fontId="8" fillId="0" borderId="7" xfId="79" applyNumberFormat="1" applyFont="1" applyBorder="1" applyAlignment="1">
      <alignment horizontal="right" vertical="center"/>
    </xf>
    <xf numFmtId="164" fontId="11" fillId="0" borderId="7" xfId="79" applyNumberFormat="1" applyFont="1" applyBorder="1" applyAlignment="1">
      <alignment horizontal="right" vertical="center"/>
    </xf>
    <xf numFmtId="0" fontId="11" fillId="0" borderId="5" xfId="0" applyFont="1" applyBorder="1"/>
    <xf numFmtId="0" fontId="9" fillId="3" borderId="5" xfId="0" applyFont="1" applyFill="1" applyBorder="1" applyAlignment="1">
      <alignment horizontal="center"/>
    </xf>
    <xf numFmtId="0" fontId="9" fillId="3" borderId="11" xfId="0" applyFont="1" applyFill="1" applyBorder="1"/>
    <xf numFmtId="0" fontId="9" fillId="3" borderId="5" xfId="0" applyFont="1" applyFill="1" applyBorder="1"/>
    <xf numFmtId="2" fontId="9" fillId="0" borderId="4" xfId="0" applyNumberFormat="1" applyFont="1" applyBorder="1" applyAlignment="1">
      <alignment horizontal="center" vertical="center"/>
    </xf>
    <xf numFmtId="44" fontId="9" fillId="0" borderId="20" xfId="1" applyFont="1" applyFill="1" applyBorder="1"/>
    <xf numFmtId="0" fontId="9" fillId="6" borderId="8" xfId="0" applyFont="1" applyFill="1" applyBorder="1" applyAlignment="1">
      <alignment horizontal="center"/>
    </xf>
    <xf numFmtId="44" fontId="9" fillId="0" borderId="10" xfId="0" applyNumberFormat="1" applyFont="1" applyBorder="1"/>
    <xf numFmtId="0" fontId="8" fillId="0" borderId="0" xfId="50" applyFont="1" applyAlignment="1" applyProtection="1">
      <alignment wrapText="1"/>
      <protection locked="0"/>
    </xf>
    <xf numFmtId="44" fontId="9" fillId="0" borderId="7" xfId="1" applyFont="1" applyBorder="1"/>
    <xf numFmtId="0" fontId="9" fillId="0" borderId="0" xfId="52" applyNumberFormat="1" applyFont="1" applyFill="1" applyAlignment="1">
      <alignment horizontal="center"/>
    </xf>
    <xf numFmtId="44" fontId="9" fillId="0" borderId="4" xfId="0" applyNumberFormat="1" applyFont="1" applyFill="1" applyBorder="1"/>
    <xf numFmtId="0" fontId="9" fillId="0" borderId="4" xfId="0" applyFont="1" applyFill="1" applyBorder="1"/>
    <xf numFmtId="44" fontId="9" fillId="0" borderId="5" xfId="0" applyNumberFormat="1" applyFont="1" applyBorder="1"/>
    <xf numFmtId="44" fontId="9" fillId="0" borderId="0" xfId="0" applyNumberFormat="1" applyFont="1" applyBorder="1"/>
    <xf numFmtId="0" fontId="9" fillId="0" borderId="0" xfId="0" applyFont="1" applyBorder="1"/>
    <xf numFmtId="44" fontId="14" fillId="0" borderId="0" xfId="0" applyNumberFormat="1" applyFont="1" applyBorder="1"/>
    <xf numFmtId="44" fontId="9" fillId="0" borderId="0" xfId="1" applyFont="1" applyBorder="1" applyProtection="1"/>
    <xf numFmtId="0" fontId="9" fillId="0" borderId="0" xfId="0" applyFont="1" applyFill="1" applyBorder="1"/>
    <xf numFmtId="0" fontId="9" fillId="0" borderId="4" xfId="0" applyNumberFormat="1" applyFont="1" applyBorder="1"/>
    <xf numFmtId="44" fontId="9" fillId="0" borderId="7" xfId="1" applyFont="1" applyBorder="1" applyAlignment="1">
      <alignment horizontal="center"/>
    </xf>
    <xf numFmtId="44" fontId="9" fillId="0" borderId="7" xfId="1" applyFont="1" applyFill="1" applyBorder="1"/>
    <xf numFmtId="44" fontId="14" fillId="0" borderId="7" xfId="0" applyNumberFormat="1" applyFont="1" applyBorder="1"/>
    <xf numFmtId="0" fontId="9" fillId="0" borderId="4" xfId="0" applyFont="1" applyBorder="1" applyProtection="1">
      <protection locked="0"/>
    </xf>
    <xf numFmtId="44" fontId="14" fillId="3" borderId="4" xfId="0" applyNumberFormat="1" applyFont="1" applyFill="1" applyBorder="1"/>
    <xf numFmtId="9" fontId="9" fillId="3" borderId="4" xfId="52" applyFont="1" applyFill="1" applyBorder="1" applyAlignment="1">
      <alignment horizontal="center"/>
    </xf>
    <xf numFmtId="0" fontId="8" fillId="0" borderId="22" xfId="0" applyFont="1" applyBorder="1"/>
    <xf numFmtId="0" fontId="11" fillId="0" borderId="7" xfId="50" applyFont="1" applyBorder="1" applyAlignment="1" applyProtection="1">
      <alignment horizontal="center" wrapText="1"/>
      <protection locked="0"/>
    </xf>
    <xf numFmtId="0" fontId="9" fillId="0" borderId="7" xfId="0" applyFont="1" applyBorder="1" applyAlignment="1">
      <alignment horizontal="left"/>
    </xf>
    <xf numFmtId="0" fontId="8" fillId="0" borderId="7" xfId="50" applyFont="1" applyBorder="1" applyAlignment="1">
      <alignment horizontal="right" wrapText="1"/>
    </xf>
    <xf numFmtId="0" fontId="9" fillId="0" borderId="7" xfId="0" applyFont="1" applyBorder="1" applyAlignment="1">
      <alignment horizontal="right"/>
    </xf>
    <xf numFmtId="0" fontId="8" fillId="6" borderId="4" xfId="1" applyNumberFormat="1" applyFont="1" applyFill="1" applyBorder="1" applyAlignment="1">
      <alignment horizontal="center"/>
    </xf>
    <xf numFmtId="0" fontId="0" fillId="0" borderId="4" xfId="0" applyBorder="1"/>
    <xf numFmtId="0" fontId="9" fillId="6" borderId="20" xfId="0" applyFont="1" applyFill="1" applyBorder="1" applyAlignment="1">
      <alignment horizontal="center"/>
    </xf>
    <xf numFmtId="0" fontId="9" fillId="0" borderId="20" xfId="0" applyFont="1" applyBorder="1"/>
    <xf numFmtId="44" fontId="9" fillId="0" borderId="20" xfId="1" applyFont="1" applyBorder="1" applyAlignment="1">
      <alignment horizontal="center"/>
    </xf>
    <xf numFmtId="0" fontId="9" fillId="0" borderId="8" xfId="0" applyFont="1" applyBorder="1"/>
    <xf numFmtId="44" fontId="14" fillId="6" borderId="10" xfId="0" applyNumberFormat="1" applyFont="1" applyFill="1" applyBorder="1"/>
    <xf numFmtId="44" fontId="9" fillId="0" borderId="4" xfId="0" applyNumberFormat="1" applyFont="1" applyBorder="1" applyProtection="1">
      <protection locked="0"/>
    </xf>
    <xf numFmtId="44" fontId="9" fillId="0" borderId="4" xfId="0" applyNumberFormat="1" applyFont="1" applyFill="1" applyBorder="1" applyProtection="1">
      <protection locked="0"/>
    </xf>
    <xf numFmtId="0" fontId="9" fillId="0" borderId="0" xfId="0" applyFont="1" applyBorder="1" applyAlignment="1">
      <alignment horizontal="center" vertical="center" wrapText="1"/>
    </xf>
    <xf numFmtId="44" fontId="9" fillId="0" borderId="8" xfId="1" applyFont="1" applyBorder="1"/>
    <xf numFmtId="44" fontId="9" fillId="0" borderId="20" xfId="1" applyFont="1" applyBorder="1"/>
    <xf numFmtId="44" fontId="9" fillId="0" borderId="21" xfId="1" applyFont="1" applyFill="1" applyBorder="1"/>
    <xf numFmtId="0" fontId="9" fillId="0" borderId="20" xfId="0" applyFont="1" applyBorder="1" applyProtection="1">
      <protection locked="0"/>
    </xf>
    <xf numFmtId="9" fontId="0" fillId="0" borderId="0" xfId="52" applyFont="1"/>
    <xf numFmtId="9" fontId="9" fillId="0" borderId="0" xfId="52" applyFont="1"/>
    <xf numFmtId="0" fontId="9" fillId="0" borderId="12" xfId="79" applyFont="1" applyBorder="1" applyAlignment="1">
      <alignment horizontal="center" vertical="center" wrapText="1"/>
    </xf>
    <xf numFmtId="0" fontId="11" fillId="0" borderId="0" xfId="79" applyFont="1"/>
    <xf numFmtId="0" fontId="8" fillId="0" borderId="0" xfId="79" applyFont="1"/>
    <xf numFmtId="44" fontId="8" fillId="0" borderId="0" xfId="62" applyFont="1" applyAlignment="1" applyProtection="1">
      <alignment horizontal="left" wrapText="1"/>
    </xf>
    <xf numFmtId="44" fontId="8" fillId="0" borderId="0" xfId="62" applyFont="1" applyAlignment="1" applyProtection="1">
      <alignment horizontal="left"/>
    </xf>
    <xf numFmtId="0" fontId="19"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8" fillId="0" borderId="23" xfId="79" applyFont="1" applyBorder="1"/>
    <xf numFmtId="0" fontId="11" fillId="2" borderId="5" xfId="79" applyFont="1" applyFill="1" applyBorder="1" applyAlignment="1">
      <alignment horizontal="center" vertical="center"/>
    </xf>
    <xf numFmtId="0" fontId="8" fillId="0" borderId="7" xfId="79" applyFont="1" applyBorder="1" applyAlignment="1">
      <alignment horizontal="center" vertical="center" wrapText="1"/>
    </xf>
    <xf numFmtId="0" fontId="8" fillId="0" borderId="5" xfId="79" applyFont="1" applyBorder="1" applyAlignment="1">
      <alignment horizontal="left" vertical="top" wrapText="1"/>
    </xf>
    <xf numFmtId="0" fontId="8" fillId="6" borderId="6" xfId="79" applyFont="1" applyFill="1" applyBorder="1" applyAlignment="1" applyProtection="1">
      <alignment horizontal="center" vertical="center"/>
      <protection locked="0"/>
    </xf>
    <xf numFmtId="0" fontId="8" fillId="0" borderId="24" xfId="79" applyFont="1" applyBorder="1" applyAlignment="1">
      <alignment horizontal="left" vertical="top" wrapText="1"/>
    </xf>
    <xf numFmtId="0" fontId="8" fillId="0" borderId="8" xfId="79" applyFont="1" applyBorder="1" applyAlignment="1">
      <alignment horizontal="left" vertical="top" wrapText="1"/>
    </xf>
    <xf numFmtId="44" fontId="9" fillId="6" borderId="10" xfId="0" applyNumberFormat="1" applyFont="1" applyFill="1" applyBorder="1"/>
    <xf numFmtId="0" fontId="28" fillId="0" borderId="4" xfId="0" applyFont="1" applyBorder="1" applyAlignment="1">
      <alignment horizontal="center" vertical="center" wrapText="1"/>
    </xf>
    <xf numFmtId="0" fontId="9" fillId="6" borderId="5" xfId="0" applyFont="1" applyFill="1" applyBorder="1" applyAlignment="1">
      <alignment horizontal="center"/>
    </xf>
    <xf numFmtId="0" fontId="15" fillId="0" borderId="0" xfId="79" applyFont="1"/>
    <xf numFmtId="44" fontId="8" fillId="0" borderId="0" xfId="62" applyFont="1" applyFill="1" applyAlignment="1" applyProtection="1">
      <alignment horizontal="left"/>
    </xf>
    <xf numFmtId="14" fontId="10" fillId="0" borderId="4" xfId="79" applyNumberFormat="1" applyFont="1" applyBorder="1" applyAlignment="1">
      <alignment horizontal="center"/>
    </xf>
    <xf numFmtId="0" fontId="11" fillId="0" borderId="4" xfId="79" applyFont="1" applyBorder="1" applyAlignment="1" applyProtection="1">
      <alignment horizontal="left"/>
      <protection locked="0"/>
    </xf>
    <xf numFmtId="0" fontId="11" fillId="0" borderId="0" xfId="79" applyFont="1"/>
    <xf numFmtId="0" fontId="8" fillId="0" borderId="0" xfId="79" applyFont="1"/>
    <xf numFmtId="44" fontId="8" fillId="0" borderId="0" xfId="62" applyFont="1" applyFill="1" applyAlignment="1" applyProtection="1">
      <alignment horizontal="left" wrapText="1"/>
    </xf>
    <xf numFmtId="0" fontId="11" fillId="0" borderId="7" xfId="49" applyFont="1" applyBorder="1" applyAlignment="1" applyProtection="1">
      <alignment horizontal="left"/>
      <protection locked="0"/>
    </xf>
    <xf numFmtId="0" fontId="11" fillId="0" borderId="6" xfId="49" applyFont="1" applyBorder="1" applyAlignment="1" applyProtection="1">
      <alignment horizontal="left"/>
      <protection locked="0"/>
    </xf>
    <xf numFmtId="0" fontId="8" fillId="0" borderId="0" xfId="49" applyFont="1" applyAlignment="1">
      <alignment horizontal="left"/>
    </xf>
    <xf numFmtId="44" fontId="8" fillId="0" borderId="0" xfId="6" applyFont="1" applyAlignment="1" applyProtection="1">
      <alignment horizontal="left" wrapText="1"/>
    </xf>
    <xf numFmtId="44" fontId="8" fillId="0" borderId="0" xfId="6" applyFont="1" applyAlignment="1" applyProtection="1">
      <alignment horizontal="left"/>
    </xf>
    <xf numFmtId="0" fontId="9" fillId="0" borderId="7" xfId="0" applyFont="1" applyBorder="1" applyAlignment="1">
      <alignment vertical="center" wrapText="1"/>
    </xf>
    <xf numFmtId="0" fontId="9" fillId="0" borderId="9" xfId="0" applyFont="1" applyBorder="1" applyAlignment="1">
      <alignment vertical="center" wrapText="1"/>
    </xf>
    <xf numFmtId="0" fontId="8" fillId="0" borderId="0" xfId="49" applyFont="1"/>
    <xf numFmtId="0" fontId="11" fillId="0" borderId="0" xfId="49" applyFont="1"/>
    <xf numFmtId="0" fontId="11" fillId="0" borderId="7" xfId="79" applyFont="1" applyBorder="1" applyAlignment="1" applyProtection="1">
      <alignment horizontal="left"/>
      <protection locked="0"/>
    </xf>
    <xf numFmtId="0" fontId="11" fillId="0" borderId="6" xfId="79" applyFont="1" applyBorder="1" applyAlignment="1" applyProtection="1">
      <alignment horizontal="left"/>
      <protection locked="0"/>
    </xf>
    <xf numFmtId="14" fontId="10" fillId="0" borderId="0" xfId="79" applyNumberFormat="1" applyFont="1" applyAlignment="1">
      <alignment horizontal="center"/>
    </xf>
    <xf numFmtId="44" fontId="8" fillId="0" borderId="0" xfId="62" applyFont="1" applyAlignment="1">
      <alignment horizontal="left" wrapText="1"/>
    </xf>
    <xf numFmtId="44" fontId="8" fillId="0" borderId="0" xfId="62" applyFont="1" applyAlignment="1">
      <alignment horizontal="left"/>
    </xf>
    <xf numFmtId="0" fontId="11" fillId="0" borderId="7" xfId="79" applyFont="1" applyBorder="1" applyAlignment="1">
      <alignment horizontal="left"/>
    </xf>
    <xf numFmtId="0" fontId="11" fillId="0" borderId="6" xfId="79" applyFont="1" applyBorder="1" applyAlignment="1">
      <alignment horizontal="left"/>
    </xf>
    <xf numFmtId="44" fontId="8" fillId="0" borderId="0" xfId="62" applyFont="1" applyAlignment="1" applyProtection="1">
      <alignment horizontal="left" wrapText="1"/>
    </xf>
    <xf numFmtId="44" fontId="8" fillId="0" borderId="0" xfId="62" applyFont="1" applyAlignment="1" applyProtection="1">
      <alignment horizontal="left"/>
    </xf>
    <xf numFmtId="0" fontId="8" fillId="0" borderId="4" xfId="49" applyFont="1" applyBorder="1" applyAlignment="1">
      <alignment horizontal="left" vertical="top" wrapText="1"/>
    </xf>
    <xf numFmtId="0" fontId="8" fillId="0" borderId="7" xfId="49" applyFont="1" applyBorder="1" applyAlignment="1">
      <alignment horizontal="left" vertical="top" wrapText="1"/>
    </xf>
  </cellXfs>
  <cellStyles count="82">
    <cellStyle name="Currency" xfId="1" builtinId="4"/>
    <cellStyle name="Currency 10" xfId="4" xr:uid="{00000000-0005-0000-0000-000001000000}"/>
    <cellStyle name="Currency 10 2" xfId="60" xr:uid="{00000000-0005-0000-0000-000002000000}"/>
    <cellStyle name="Currency 11" xfId="5" xr:uid="{00000000-0005-0000-0000-000003000000}"/>
    <cellStyle name="Currency 11 2" xfId="61" xr:uid="{00000000-0005-0000-0000-000004000000}"/>
    <cellStyle name="Currency 12" xfId="58" xr:uid="{00000000-0005-0000-0000-000005000000}"/>
    <cellStyle name="Currency 12 2" xfId="81" xr:uid="{00000000-0005-0000-0000-000006000000}"/>
    <cellStyle name="Currency 2" xfId="6" xr:uid="{00000000-0005-0000-0000-000007000000}"/>
    <cellStyle name="Currency 2 2" xfId="62" xr:uid="{00000000-0005-0000-0000-000008000000}"/>
    <cellStyle name="Currency 3" xfId="3" xr:uid="{00000000-0005-0000-0000-000009000000}"/>
    <cellStyle name="Currency 3 2" xfId="59" xr:uid="{00000000-0005-0000-0000-00000A000000}"/>
    <cellStyle name="Currency 4" xfId="53" xr:uid="{00000000-0005-0000-0000-00000B000000}"/>
    <cellStyle name="Currency 5" xfId="7" xr:uid="{00000000-0005-0000-0000-00000C000000}"/>
    <cellStyle name="Currency 5 2" xfId="63" xr:uid="{00000000-0005-0000-0000-00000D000000}"/>
    <cellStyle name="Currency 6" xfId="8" xr:uid="{00000000-0005-0000-0000-00000E000000}"/>
    <cellStyle name="Currency 6 2" xfId="9" xr:uid="{00000000-0005-0000-0000-00000F000000}"/>
    <cellStyle name="Currency 6 2 2" xfId="65" xr:uid="{00000000-0005-0000-0000-000010000000}"/>
    <cellStyle name="Currency 6 3" xfId="64" xr:uid="{00000000-0005-0000-0000-000011000000}"/>
    <cellStyle name="Currency 7" xfId="10" xr:uid="{00000000-0005-0000-0000-000012000000}"/>
    <cellStyle name="Currency 7 2" xfId="66" xr:uid="{00000000-0005-0000-0000-000013000000}"/>
    <cellStyle name="Currency 8" xfId="11" xr:uid="{00000000-0005-0000-0000-000014000000}"/>
    <cellStyle name="Currency 8 2" xfId="67" xr:uid="{00000000-0005-0000-0000-000015000000}"/>
    <cellStyle name="Currency 9" xfId="12" xr:uid="{00000000-0005-0000-0000-000016000000}"/>
    <cellStyle name="Currency 9 2" xfId="68" xr:uid="{00000000-0005-0000-0000-000017000000}"/>
    <cellStyle name="Date" xfId="13" xr:uid="{00000000-0005-0000-0000-000018000000}"/>
    <cellStyle name="F2" xfId="14" xr:uid="{00000000-0005-0000-0000-000019000000}"/>
    <cellStyle name="F2 2" xfId="15" xr:uid="{00000000-0005-0000-0000-00001A000000}"/>
    <cellStyle name="F3" xfId="16" xr:uid="{00000000-0005-0000-0000-00001B000000}"/>
    <cellStyle name="F3 2" xfId="17" xr:uid="{00000000-0005-0000-0000-00001C000000}"/>
    <cellStyle name="F4" xfId="18" xr:uid="{00000000-0005-0000-0000-00001D000000}"/>
    <cellStyle name="F4 2" xfId="19" xr:uid="{00000000-0005-0000-0000-00001E000000}"/>
    <cellStyle name="F5" xfId="20" xr:uid="{00000000-0005-0000-0000-00001F000000}"/>
    <cellStyle name="F5 2" xfId="21" xr:uid="{00000000-0005-0000-0000-000020000000}"/>
    <cellStyle name="F6" xfId="22" xr:uid="{00000000-0005-0000-0000-000021000000}"/>
    <cellStyle name="F6 2" xfId="23" xr:uid="{00000000-0005-0000-0000-000022000000}"/>
    <cellStyle name="F7" xfId="24" xr:uid="{00000000-0005-0000-0000-000023000000}"/>
    <cellStyle name="F7 2" xfId="25" xr:uid="{00000000-0005-0000-0000-000024000000}"/>
    <cellStyle name="F8" xfId="26" xr:uid="{00000000-0005-0000-0000-000025000000}"/>
    <cellStyle name="F8 2" xfId="27" xr:uid="{00000000-0005-0000-0000-000026000000}"/>
    <cellStyle name="F8 3" xfId="28" xr:uid="{00000000-0005-0000-0000-000027000000}"/>
    <cellStyle name="F8 4" xfId="29" xr:uid="{00000000-0005-0000-0000-000028000000}"/>
    <cellStyle name="Fixed" xfId="30" xr:uid="{00000000-0005-0000-0000-000029000000}"/>
    <cellStyle name="HEADING1" xfId="31" xr:uid="{00000000-0005-0000-0000-00002A000000}"/>
    <cellStyle name="HEADING2" xfId="32" xr:uid="{00000000-0005-0000-0000-00002B000000}"/>
    <cellStyle name="Normal" xfId="0" builtinId="0"/>
    <cellStyle name="Normal 2" xfId="33" xr:uid="{00000000-0005-0000-0000-00002D000000}"/>
    <cellStyle name="Normal 2 2" xfId="50" xr:uid="{00000000-0005-0000-0000-00002E000000}"/>
    <cellStyle name="Normal 3" xfId="34" xr:uid="{00000000-0005-0000-0000-00002F000000}"/>
    <cellStyle name="Normal 3 2" xfId="51" xr:uid="{00000000-0005-0000-0000-000030000000}"/>
    <cellStyle name="Normal 4" xfId="35" xr:uid="{00000000-0005-0000-0000-000031000000}"/>
    <cellStyle name="Normal 4 2" xfId="54" xr:uid="{00000000-0005-0000-0000-000032000000}"/>
    <cellStyle name="Normal 5" xfId="36" xr:uid="{00000000-0005-0000-0000-000033000000}"/>
    <cellStyle name="Normal 5 2" xfId="55" xr:uid="{00000000-0005-0000-0000-000034000000}"/>
    <cellStyle name="Normal 6" xfId="48" xr:uid="{00000000-0005-0000-0000-000035000000}"/>
    <cellStyle name="Normal 6 2" xfId="56" xr:uid="{00000000-0005-0000-0000-000036000000}"/>
    <cellStyle name="Normal 7" xfId="2" xr:uid="{00000000-0005-0000-0000-000037000000}"/>
    <cellStyle name="Normal 8" xfId="49" xr:uid="{00000000-0005-0000-0000-000038000000}"/>
    <cellStyle name="Normal 8 2" xfId="79" xr:uid="{00000000-0005-0000-0000-000039000000}"/>
    <cellStyle name="Normal 9" xfId="57" xr:uid="{00000000-0005-0000-0000-00003A000000}"/>
    <cellStyle name="Normal 9 2" xfId="80" xr:uid="{00000000-0005-0000-0000-00003B000000}"/>
    <cellStyle name="Percent" xfId="52" builtinId="5"/>
    <cellStyle name="Percent 10" xfId="38" xr:uid="{00000000-0005-0000-0000-00003D000000}"/>
    <cellStyle name="Percent 10 2" xfId="70" xr:uid="{00000000-0005-0000-0000-00003E000000}"/>
    <cellStyle name="Percent 11" xfId="39" xr:uid="{00000000-0005-0000-0000-00003F000000}"/>
    <cellStyle name="Percent 11 2" xfId="71" xr:uid="{00000000-0005-0000-0000-000040000000}"/>
    <cellStyle name="Percent 2" xfId="40" xr:uid="{00000000-0005-0000-0000-000041000000}"/>
    <cellStyle name="Percent 2 2" xfId="72" xr:uid="{00000000-0005-0000-0000-000042000000}"/>
    <cellStyle name="Percent 3" xfId="37" xr:uid="{00000000-0005-0000-0000-000043000000}"/>
    <cellStyle name="Percent 3 2" xfId="69" xr:uid="{00000000-0005-0000-0000-000044000000}"/>
    <cellStyle name="Percent 5" xfId="41" xr:uid="{00000000-0005-0000-0000-000045000000}"/>
    <cellStyle name="Percent 5 2" xfId="73" xr:uid="{00000000-0005-0000-0000-000046000000}"/>
    <cellStyle name="Percent 6" xfId="42" xr:uid="{00000000-0005-0000-0000-000047000000}"/>
    <cellStyle name="Percent 6 2" xfId="43" xr:uid="{00000000-0005-0000-0000-000048000000}"/>
    <cellStyle name="Percent 6 2 2" xfId="75" xr:uid="{00000000-0005-0000-0000-000049000000}"/>
    <cellStyle name="Percent 6 3" xfId="74" xr:uid="{00000000-0005-0000-0000-00004A000000}"/>
    <cellStyle name="Percent 7" xfId="44" xr:uid="{00000000-0005-0000-0000-00004B000000}"/>
    <cellStyle name="Percent 7 2" xfId="76" xr:uid="{00000000-0005-0000-0000-00004C000000}"/>
    <cellStyle name="Percent 8" xfId="45" xr:uid="{00000000-0005-0000-0000-00004D000000}"/>
    <cellStyle name="Percent 8 2" xfId="77" xr:uid="{00000000-0005-0000-0000-00004E000000}"/>
    <cellStyle name="Percent 9" xfId="46" xr:uid="{00000000-0005-0000-0000-00004F000000}"/>
    <cellStyle name="Percent 9 2" xfId="78" xr:uid="{00000000-0005-0000-0000-000050000000}"/>
    <cellStyle name="Total 2" xfId="47" xr:uid="{00000000-0005-0000-0000-00005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3027045</xdr:colOff>
      <xdr:row>1</xdr:row>
      <xdr:rowOff>1904</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a:fillRect/>
        </a:stretch>
      </xdr:blipFill>
      <xdr:spPr>
        <a:xfrm>
          <a:off x="0" y="0"/>
          <a:ext cx="5276850" cy="619124"/>
        </a:xfrm>
        <a:prstGeom prst="rect">
          <a:avLst/>
        </a:prstGeom>
      </xdr:spPr>
    </xdr:pic>
    <xdr:clientData/>
  </xdr:twoCellAnchor>
  <xdr:twoCellAnchor editAs="oneCell">
    <xdr:from>
      <xdr:col>0</xdr:col>
      <xdr:colOff>0</xdr:colOff>
      <xdr:row>0</xdr:row>
      <xdr:rowOff>0</xdr:rowOff>
    </xdr:from>
    <xdr:to>
      <xdr:col>2</xdr:col>
      <xdr:colOff>3178016</xdr:colOff>
      <xdr:row>0</xdr:row>
      <xdr:rowOff>609600</xdr:rowOff>
    </xdr:to>
    <xdr:pic>
      <xdr:nvPicPr>
        <xdr:cNvPr id="3" name="Picture 2">
          <a:extLst>
            <a:ext uri="{FF2B5EF4-FFF2-40B4-BE49-F238E27FC236}">
              <a16:creationId xmlns:a16="http://schemas.microsoft.com/office/drawing/2014/main" id="{B70C07D1-3BEE-4B1E-951C-0905FA254C5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34217"/>
        <a:stretch/>
      </xdr:blipFill>
      <xdr:spPr>
        <a:xfrm>
          <a:off x="0" y="0"/>
          <a:ext cx="5486876" cy="6096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123826</xdr:colOff>
      <xdr:row>17</xdr:row>
      <xdr:rowOff>114299</xdr:rowOff>
    </xdr:from>
    <xdr:to>
      <xdr:col>4</xdr:col>
      <xdr:colOff>612321</xdr:colOff>
      <xdr:row>17</xdr:row>
      <xdr:rowOff>3060700</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752476" y="4889499"/>
          <a:ext cx="6019345" cy="29464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M-B Conventional chassis traction performance upgrade kit to full time all-wheel drive four/six wheel Tru-Trac</a:t>
          </a:r>
          <a:r>
            <a:rPr kumimoji="0" lang="en-US" sz="800" b="0" i="0" u="none" strike="noStrike" kern="0" cap="none" spc="0" normalizeH="0" baseline="30000" noProof="0">
              <a:ln>
                <a:noFill/>
              </a:ln>
              <a:solidFill>
                <a:prstClr val="black"/>
              </a:solidFill>
              <a:effectLst/>
              <a:uLnTx/>
              <a:uFillTx/>
              <a:latin typeface="Arial" panose="020B0604020202020204" pitchFamily="34" charset="0"/>
              <a:ea typeface="Calibri" panose="020F0502020204030204" pitchFamily="34" charset="0"/>
              <a:cs typeface="+mn-cs"/>
            </a:rPr>
            <a:t>TM</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 4x4 drive</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Uses the same axle and transfer case components as custom MB3 and MB4 chassis</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Consult with M-B Sales for chassis options and specifications</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Creates a conventional truck suitable for airport plows, front brooms, tow brooms, underbody scrapers, dump bodies, spreaders, de-icing and other attachments as desired</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342900" marR="0" lvl="0" indent="-342900" defTabSz="914400" eaLnBrk="1" fontAlgn="auto" latinLnBrk="0" hangingPunct="1">
            <a:lnSpc>
              <a:spcPct val="100000"/>
            </a:lnSpc>
            <a:spcBef>
              <a:spcPts val="0"/>
            </a:spcBef>
            <a:spcAft>
              <a:spcPts val="0"/>
            </a:spcAft>
            <a:buClrTx/>
            <a:buSzTx/>
            <a:buFont typeface="Symbol" panose="05050102010706020507" pitchFamily="18" charset="2"/>
            <a:buChar char=""/>
            <a:tabLst>
              <a:tab pos="228600" algn="l"/>
              <a:tab pos="1358900" algn="l"/>
            </a:tabLst>
            <a:defRPr/>
          </a:pP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70</a:t>
          </a:r>
          <a:r>
            <a:rPr kumimoji="0" lang="en-US" sz="800" b="0" i="0" u="none" strike="noStrike" kern="0" cap="none" spc="45"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 </a:t>
          </a: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fee</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t</a:t>
          </a:r>
          <a:r>
            <a:rPr kumimoji="0" lang="en-US" sz="800" b="0" i="0" u="none" strike="noStrike" kern="0" cap="none" spc="5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 </a:t>
          </a: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wall</a:t>
          </a:r>
          <a:r>
            <a:rPr kumimoji="0" lang="en-US" sz="800" b="0" i="0" u="none" strike="noStrike" kern="0" cap="none" spc="55"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 </a:t>
          </a: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t</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o</a:t>
          </a:r>
          <a:r>
            <a:rPr kumimoji="0" lang="en-US" sz="800" b="0" i="0" u="none" strike="noStrike" kern="0" cap="none" spc="4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 </a:t>
          </a: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wall</a:t>
          </a:r>
          <a:r>
            <a:rPr kumimoji="0" lang="en-US" sz="800" b="0" i="0" u="none" strike="noStrike" kern="0" cap="none" spc="55"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 </a:t>
          </a: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turnin</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g</a:t>
          </a:r>
          <a:r>
            <a:rPr kumimoji="0" lang="en-US" sz="800" b="0" i="0" u="none" strike="noStrike" kern="0" cap="none" spc="7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 </a:t>
          </a: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diamete</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r</a:t>
          </a:r>
          <a:r>
            <a:rPr kumimoji="0" lang="en-US" sz="800" b="0" i="0" u="none" strike="noStrike" kern="0" cap="none" spc="8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 </a:t>
          </a: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wit</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h</a:t>
          </a:r>
          <a:r>
            <a:rPr kumimoji="0" lang="en-US" sz="800" b="0" i="0" u="none" strike="noStrike" kern="0" cap="none" spc="55"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 </a:t>
          </a: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2</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2</a:t>
          </a:r>
          <a:r>
            <a:rPr kumimoji="0" lang="en-US" sz="800" b="0" i="0" u="none" strike="noStrike" kern="0" cap="none" spc="45"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 </a:t>
          </a: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foo</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t</a:t>
          </a:r>
          <a:r>
            <a:rPr kumimoji="0" lang="en-US" sz="800" b="0" i="0" u="none" strike="noStrike" kern="0" cap="none" spc="55"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 </a:t>
          </a: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plo</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w and 4WS (4 x 4) Reference only, wheelbase dependent</a:t>
          </a:r>
          <a:endParaRPr kumimoji="0" lang="en-US" sz="1050" b="1"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Times New Roman" panose="02020603050405020304" pitchFamily="18" charset="0"/>
          </a:endParaRPr>
        </a:p>
        <a:p>
          <a:pPr marL="342900" marR="0" lvl="0" indent="-342900" defTabSz="914400" eaLnBrk="1" fontAlgn="auto" latinLnBrk="0" hangingPunct="1">
            <a:lnSpc>
              <a:spcPct val="100000"/>
            </a:lnSpc>
            <a:spcBef>
              <a:spcPts val="0"/>
            </a:spcBef>
            <a:spcAft>
              <a:spcPts val="0"/>
            </a:spcAft>
            <a:buClrTx/>
            <a:buSzTx/>
            <a:buFont typeface="Symbol" panose="05050102010706020507" pitchFamily="18" charset="2"/>
            <a:buChar char=""/>
            <a:tabLst>
              <a:tab pos="228600" algn="l"/>
              <a:tab pos="13589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75 feet wall to wall turning diameter with 22 foot plow and 6WS (6 x 6) Reference only, wheelbase dependent</a:t>
          </a:r>
          <a:endParaRPr kumimoji="0" lang="en-US" sz="1050" b="1"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Times New Roman" panose="02020603050405020304" pitchFamily="18"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M-B 29,000 pound front driving axle with limited slip differential</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M-B “Torque Flow” transfer case featuring the Eaton Tru-Trac differential</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800100" marR="0" lvl="1"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Single speed producing a wide torque / speed range.</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1257300" marR="0" lvl="2"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Provides for low speed torque and speeds up to 45 MPH</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800100" marR="0" lvl="1"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Automatically and constantly proportions torque delivery between front and rear axles</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1257300" marR="0" lvl="2"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Puts power (torque) where it is required</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800100" marR="0" lvl="1"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Torque bias can range between 25% front | 75% rear to 75% front | 25% rear in infinite steps as needed</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800100" marR="0" lvl="1"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In slippery conditions, the transfer case continuously directs torque to the axle which has the best traction without locking and unlocking for better traction on slippery pavement and improved safety.  Reduced requirement for ballast weights reduces fuel consumption and lowers fuel costs </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800100" marR="0" lvl="1"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Uses helical gears for positive and smooth torque transmission reduces maintenance requirements</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1 year warranty included in base unit</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Optional 6x6 chassis and all wheel steering available</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22860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Consult M-B prior to order to confirm host chassis requirements and options</a:t>
          </a:r>
          <a:endParaRPr kumimoji="0" lang="en-US" sz="1000" b="0" i="1"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a:buFont typeface="Symbol"/>
            <a:buChar char="·"/>
          </a:pPr>
          <a:endParaRPr lang="en-US" sz="800">
            <a:latin typeface="Arial" panose="020B0604020202020204" pitchFamily="34" charset="0"/>
            <a:cs typeface="Arial" panose="020B0604020202020204" pitchFamily="34" charset="0"/>
          </a:endParaRPr>
        </a:p>
      </xdr:txBody>
    </xdr:sp>
    <xdr:clientData/>
  </xdr:twoCellAnchor>
  <xdr:twoCellAnchor editAs="oneCell">
    <xdr:from>
      <xdr:col>1</xdr:col>
      <xdr:colOff>0</xdr:colOff>
      <xdr:row>15</xdr:row>
      <xdr:rowOff>0</xdr:rowOff>
    </xdr:from>
    <xdr:to>
      <xdr:col>2</xdr:col>
      <xdr:colOff>20075</xdr:colOff>
      <xdr:row>15</xdr:row>
      <xdr:rowOff>1298561</xdr:rowOff>
    </xdr:to>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754673" y="3062654"/>
          <a:ext cx="4383404" cy="1298561"/>
        </a:xfrm>
        <a:prstGeom prst="rect">
          <a:avLst/>
        </a:prstGeom>
      </xdr:spPr>
    </xdr:pic>
    <xdr:clientData/>
  </xdr:twoCellAnchor>
  <xdr:twoCellAnchor editAs="oneCell">
    <xdr:from>
      <xdr:col>0</xdr:col>
      <xdr:colOff>0</xdr:colOff>
      <xdr:row>0</xdr:row>
      <xdr:rowOff>0</xdr:rowOff>
    </xdr:from>
    <xdr:to>
      <xdr:col>3</xdr:col>
      <xdr:colOff>168116</xdr:colOff>
      <xdr:row>0</xdr:row>
      <xdr:rowOff>609600</xdr:rowOff>
    </xdr:to>
    <xdr:pic>
      <xdr:nvPicPr>
        <xdr:cNvPr id="7" name="Picture 6">
          <a:extLst>
            <a:ext uri="{FF2B5EF4-FFF2-40B4-BE49-F238E27FC236}">
              <a16:creationId xmlns:a16="http://schemas.microsoft.com/office/drawing/2014/main" id="{71326DE3-FDC7-4A3E-8EA0-B485211279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123827</xdr:colOff>
      <xdr:row>17</xdr:row>
      <xdr:rowOff>114299</xdr:rowOff>
    </xdr:from>
    <xdr:to>
      <xdr:col>4</xdr:col>
      <xdr:colOff>609601</xdr:colOff>
      <xdr:row>17</xdr:row>
      <xdr:rowOff>3495674</xdr:rowOff>
    </xdr:to>
    <xdr:sp macro="" textlink="">
      <xdr:nvSpPr>
        <xdr:cNvPr id="5" name="TextBox 4">
          <a:extLst>
            <a:ext uri="{FF2B5EF4-FFF2-40B4-BE49-F238E27FC236}">
              <a16:creationId xmlns:a16="http://schemas.microsoft.com/office/drawing/2014/main" id="{00000000-0008-0000-0700-000005000000}"/>
            </a:ext>
          </a:extLst>
        </xdr:cNvPr>
        <xdr:cNvSpPr txBox="1"/>
      </xdr:nvSpPr>
      <xdr:spPr>
        <a:xfrm>
          <a:off x="701677" y="5416549"/>
          <a:ext cx="6175374" cy="3381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Rear engine type chassis with full time four wheel drive (4X4)</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164 inch wheel base standard for small turning circles…very maneuverable</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Snow blower engine mid-ship with fiberglass butterfly doors for easy access.</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Drive engine in rear with fiberglass butterfly door for easy access. </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Caterpillar C13, 475 HP, electronic turbocharged industrial diesel drive engine, 12.5 liter. EPA emission certified</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Allison RDS 4000, 6 speed transmission </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M-B “Torque Flow” transfer case featuring the Eaton Tru-Trac differential. Single speed producing a wide torque / speed range. Low speed torque yet speeds up to 45 MPH. Automatically and constantly proportions torque delivery between front and rear axles. Uses helical gears for positive and smooth torque transmission. </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M-B 29,000 pound front driving / steering axle with limited slip differential</a:t>
          </a:r>
        </a:p>
        <a:p>
          <a:pPr marL="342900" marR="0" lvl="0" indent="-342900" algn="l">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Dana 23,000 pound rear driving axle with limited slip differential</a:t>
          </a:r>
        </a:p>
        <a:p>
          <a:pPr marL="342900" marR="0" lvl="0" indent="-342900" algn="l">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Tapered spring suspension for smoother ride and increased driver control</a:t>
          </a:r>
        </a:p>
        <a:p>
          <a:pPr marL="342900" marR="0" lvl="0" indent="-342900" algn="l">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ABS air brake control system (4-channel) with automatic traction control</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Dual 125 gallon fuel tanks for drive and broom engines for up to12 hours of operation</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445/65R22.5 LR L traction tread front and rear tires</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M-B two-man, air ride cab: Panoramic view. All flat glass for easy and local replacement. Forward slope windshield. Four windshield wipers with three motor system for reduced linkage issues and provide better snow removal on windshield. Air-ride driver and passenger seats with adjustable lumbar support. Standard features include FMVSS compliant lighting, side light bars, heated windshield, cab heater, heated power  mirrors, power windows, cab  and rear engine enclosure mounted Whelen L10 strobes.</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Operator friendly, cab integrated microprocessor CAN bus controls with MDC (Monitor, Diagnose, Control) color screen display and CAN joystick for chassis and snowblower</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Consult M-B prior to order to confirm choice of options. </a:t>
          </a:r>
        </a:p>
      </xdr:txBody>
    </xdr:sp>
    <xdr:clientData/>
  </xdr:twoCellAnchor>
  <xdr:twoCellAnchor>
    <xdr:from>
      <xdr:col>1</xdr:col>
      <xdr:colOff>123827</xdr:colOff>
      <xdr:row>17</xdr:row>
      <xdr:rowOff>114299</xdr:rowOff>
    </xdr:from>
    <xdr:to>
      <xdr:col>4</xdr:col>
      <xdr:colOff>609601</xdr:colOff>
      <xdr:row>17</xdr:row>
      <xdr:rowOff>3495674</xdr:rowOff>
    </xdr:to>
    <xdr:sp macro="" textlink="">
      <xdr:nvSpPr>
        <xdr:cNvPr id="8" name="TextBox 7">
          <a:extLst>
            <a:ext uri="{FF2B5EF4-FFF2-40B4-BE49-F238E27FC236}">
              <a16:creationId xmlns:a16="http://schemas.microsoft.com/office/drawing/2014/main" id="{00000000-0008-0000-0700-000008000000}"/>
            </a:ext>
          </a:extLst>
        </xdr:cNvPr>
        <xdr:cNvSpPr txBox="1"/>
      </xdr:nvSpPr>
      <xdr:spPr>
        <a:xfrm>
          <a:off x="701677" y="5416549"/>
          <a:ext cx="6175374" cy="3381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Rear engine type chassis with full time four wheel drive (4X4)</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164 inch wheel base standard for small turning circles…very maneuverable</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Snow blower engine mid-ship with fiberglass butterfly doors for easy access.</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Drive engine in rear with fiberglass butterfly door for easy access. </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Caterpillar C13, 475 HP, electronic turbocharged industrial diesel drive engine, 12.5 liter. EPA emission certified</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Allison RDS 4000, 6 speed transmission </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M-B “Torque Flow” transfer case featuring the Eaton Tru-Trac differential. Single speed producing a wide torque / speed range. Low speed torque yet speeds up to 45 MPH. Automatically and constantly proportions torque delivery between front and rear axles. Uses helical gears for positive and smooth torque transmission. </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M-B 29,000 pound front driving / steering axle with limited slip differential</a:t>
          </a:r>
        </a:p>
        <a:p>
          <a:pPr marL="342900" marR="0" lvl="0" indent="-342900" algn="l">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Dana 23,000 pound rear driving axle with limited slip differential</a:t>
          </a:r>
        </a:p>
        <a:p>
          <a:pPr marL="342900" marR="0" lvl="0" indent="-342900" algn="l">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Tapered spring suspension for smoother ride and increased driver control</a:t>
          </a:r>
        </a:p>
        <a:p>
          <a:pPr marL="342900" marR="0" lvl="0" indent="-342900" algn="l">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ABS air brake control system (4-channel) with automatic traction control</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Dual 125 gallon fuel tanks for drive and broom engines for up to12 hours of operation</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445/65R22.5 LR L traction tread front and rear tires</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M-B two-man, air ride cab: Panoramic view. All flat glass for easy and local replacement. Forward slope windshield. Four windshield wipers with three motor system for reduced linkage issues and provide better snow removal on windshield. Air-ride driver and passenger seats with adjustable lumbar support. Standard features include FMVSS compliant lighting, side light bars, heated windshield, cab heater, heated power  mirrors, power windows, cab  and rear engine enclosure mounted Whelen L10 strobes.</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Operator friendly, cab integrated microprocessor CAN bus controls with MDC (Monitor, Diagnose, Control) color screen display and CAN joystick for chassis and snowblower</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Consult M-B prior to order to confirm choice of options. </a:t>
          </a:r>
        </a:p>
      </xdr:txBody>
    </xdr:sp>
    <xdr:clientData/>
  </xdr:twoCellAnchor>
  <xdr:twoCellAnchor>
    <xdr:from>
      <xdr:col>1</xdr:col>
      <xdr:colOff>123827</xdr:colOff>
      <xdr:row>17</xdr:row>
      <xdr:rowOff>114299</xdr:rowOff>
    </xdr:from>
    <xdr:to>
      <xdr:col>4</xdr:col>
      <xdr:colOff>609601</xdr:colOff>
      <xdr:row>17</xdr:row>
      <xdr:rowOff>3495674</xdr:rowOff>
    </xdr:to>
    <xdr:sp macro="" textlink="">
      <xdr:nvSpPr>
        <xdr:cNvPr id="11" name="TextBox 10">
          <a:extLst>
            <a:ext uri="{FF2B5EF4-FFF2-40B4-BE49-F238E27FC236}">
              <a16:creationId xmlns:a16="http://schemas.microsoft.com/office/drawing/2014/main" id="{00000000-0008-0000-0700-00000B000000}"/>
            </a:ext>
          </a:extLst>
        </xdr:cNvPr>
        <xdr:cNvSpPr txBox="1"/>
      </xdr:nvSpPr>
      <xdr:spPr>
        <a:xfrm>
          <a:off x="701677" y="5416549"/>
          <a:ext cx="6175374" cy="3381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Rear engine type chassis with full time four wheel drive (4X4)</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164 inch wheel base standard for small turning circles…very maneuverable</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Snow blower engine mid-ship with fiberglass butterfly doors for easy access.</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Drive engine in rear with fiberglass butterfly door for easy access. </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Caterpillar C13, 475 HP, electronic turbocharged industrial diesel drive engine, 12.5 liter. EPA emission certified</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Allison RDS 4000, 6 speed transmission </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M-B “Torque Flow” transfer case featuring the Eaton Tru-Trac differential. Single speed producing a wide torque / speed range. Low speed torque yet speeds up to 45 MPH. Automatically and constantly proportions torque delivery between front and rear axles. Uses helical gears for positive and smooth torque transmission. </a:t>
          </a:r>
        </a:p>
        <a:p>
          <a:pPr marL="342900" marR="0" lvl="0" indent="-342900" algn="l">
            <a:lnSpc>
              <a:spcPct val="115000"/>
            </a:lnSpc>
            <a:spcBef>
              <a:spcPts val="0"/>
            </a:spcBef>
            <a:spcAft>
              <a:spcPts val="0"/>
            </a:spcAft>
            <a:buFont typeface="Symbol"/>
            <a:buChar char=""/>
          </a:pPr>
          <a:r>
            <a:rPr lang="en-US" sz="800">
              <a:effectLst/>
              <a:latin typeface="Arial" panose="020B0604020202020204" pitchFamily="34" charset="0"/>
              <a:ea typeface="Calibri"/>
              <a:cs typeface="Arial" panose="020B0604020202020204" pitchFamily="34" charset="0"/>
            </a:rPr>
            <a:t>M-B 29,000 pound front driving / steering axle with limited slip differential</a:t>
          </a:r>
        </a:p>
        <a:p>
          <a:pPr marL="342900" marR="0" lvl="0" indent="-342900" algn="l">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Dana 23,000 pound rear driving axle with limited slip differential</a:t>
          </a:r>
        </a:p>
        <a:p>
          <a:pPr marL="342900" marR="0" lvl="0" indent="-342900" algn="l">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Tapered spring suspension for smoother ride and increased driver control</a:t>
          </a:r>
        </a:p>
        <a:p>
          <a:pPr marL="342900" marR="0" lvl="0" indent="-342900" algn="l">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ABS air brake control system (4-channel) with automatic traction control</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Dual 125 gallon fuel tanks for drive and broom engines for up to12 hours of operation</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445/65R22.5 LR L traction tread front and rear tires</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M-B two-man, air ride cab: Panoramic view. All flat glass for easy and local replacement. Forward slope windshield. Four windshield wipers with three motor system for reduced linkage issues and provide better snow removal on windshield. Air-ride driver and passenger seats with adjustable lumbar support. Standard features include FMVSS compliant lighting, side light bars, heated windshield, cab heater, heated power  mirrors, power windows, cab  and rear engine enclosure mounted Whelen L10 strobes.</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Operator friendly, cab integrated microprocessor CAN bus controls with MDC (Monitor, Diagnose, Control) color screen display and CAN joystick for chassis and snowblower</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Consult M-B prior to order to confirm choice of options. </a:t>
          </a:r>
        </a:p>
      </xdr:txBody>
    </xdr:sp>
    <xdr:clientData/>
  </xdr:twoCellAnchor>
  <xdr:twoCellAnchor>
    <xdr:from>
      <xdr:col>1</xdr:col>
      <xdr:colOff>123827</xdr:colOff>
      <xdr:row>17</xdr:row>
      <xdr:rowOff>114299</xdr:rowOff>
    </xdr:from>
    <xdr:to>
      <xdr:col>4</xdr:col>
      <xdr:colOff>609601</xdr:colOff>
      <xdr:row>17</xdr:row>
      <xdr:rowOff>3495674</xdr:rowOff>
    </xdr:to>
    <xdr:sp macro="" textlink="">
      <xdr:nvSpPr>
        <xdr:cNvPr id="14" name="TextBox 13">
          <a:extLst>
            <a:ext uri="{FF2B5EF4-FFF2-40B4-BE49-F238E27FC236}">
              <a16:creationId xmlns:a16="http://schemas.microsoft.com/office/drawing/2014/main" id="{00000000-0008-0000-0700-00000E000000}"/>
            </a:ext>
          </a:extLst>
        </xdr:cNvPr>
        <xdr:cNvSpPr txBox="1"/>
      </xdr:nvSpPr>
      <xdr:spPr>
        <a:xfrm>
          <a:off x="701677" y="5416549"/>
          <a:ext cx="6175374" cy="3381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Rear engine type chassis with full time four wheel drive (4X4)</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Standard 95 inch wheel base with sharp steering axle cramp angles efficiently provides for very small turning circles</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Butterfly type hood engine enclosure, opens with power assist for maintenance and repair access</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496 HP electronic turbocharged T4F EPA emission certified diesel engine, includes ether start </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Ground drive is variable speed hydrostatic with 2-speed transfer case to axles; </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Transfer gase gearing provides for 0 to 11 mph low range (6.72:1) and 0 to 28 mph high range (2.48:1)   </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M-B 29,000 pound front drive / steer axle with limited slip differential</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Dana 23,000 pound rear drive axle with limited slip differential</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Tapered spring suspension for smoother ride and increased driver control</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ABS air brake control system (4-channel) with automatic traction control</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Dual 125 gallon fuel tanks for over 12 hours of operation</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445/65R22.5 LR L traction tread front and rear tires</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M-B two-man, air ride cab: Panoramic view. All flat glass for easy and local replacement. Forward slope windshield. Four windshield wipers with three motor system for reduced linkage issues and provide better snow removal on windshield. Air-ride driver and passenger seats with adjustable lumbar support. Standard features include FMVSS compliant lighting, side light bars, heated windshield, cab heater, heated power  mirrors, power windows, flashing amber strobe on cab and engine enclosure </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Operator friendly, cab integrated microprocessor CAN bus controls with MDC (Monitor, Diagnose, Control) color screen display for chassis and equipment, with CAN joystick for attachment operation </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 yr warranty included in base unit with 2 year engine warranty</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Consult M-B prior to order to confirm choice of options. </a:t>
          </a:r>
        </a:p>
        <a:p>
          <a:pPr marL="342900" marR="0" lvl="0" indent="-342900">
            <a:lnSpc>
              <a:spcPct val="115000"/>
            </a:lnSpc>
            <a:spcBef>
              <a:spcPts val="0"/>
            </a:spcBef>
            <a:spcAft>
              <a:spcPts val="0"/>
            </a:spcAft>
            <a:buFont typeface="Symbol"/>
            <a:buChar char=""/>
            <a:tabLst>
              <a:tab pos="228600" algn="l"/>
            </a:tabLst>
          </a:pPr>
          <a:endParaRPr kumimoji="0" lang="en-US" sz="8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twoCellAnchor editAs="oneCell">
    <xdr:from>
      <xdr:col>0</xdr:col>
      <xdr:colOff>0</xdr:colOff>
      <xdr:row>0</xdr:row>
      <xdr:rowOff>0</xdr:rowOff>
    </xdr:from>
    <xdr:to>
      <xdr:col>3</xdr:col>
      <xdr:colOff>168434</xdr:colOff>
      <xdr:row>0</xdr:row>
      <xdr:rowOff>609600</xdr:rowOff>
    </xdr:to>
    <xdr:pic>
      <xdr:nvPicPr>
        <xdr:cNvPr id="10" name="Picture 9">
          <a:extLst>
            <a:ext uri="{FF2B5EF4-FFF2-40B4-BE49-F238E27FC236}">
              <a16:creationId xmlns:a16="http://schemas.microsoft.com/office/drawing/2014/main" id="{CE4ACA40-FB7E-47A5-8413-0D5A24CFA8F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173831</xdr:colOff>
      <xdr:row>0</xdr:row>
      <xdr:rowOff>589915</xdr:rowOff>
    </xdr:to>
    <xdr:pic>
      <xdr:nvPicPr>
        <xdr:cNvPr id="2" name="Picture 1">
          <a:extLst>
            <a:ext uri="{FF2B5EF4-FFF2-40B4-BE49-F238E27FC236}">
              <a16:creationId xmlns:a16="http://schemas.microsoft.com/office/drawing/2014/main" id="{6D39BCF2-CC62-402A-8AE3-9143ECAA8E4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501164" cy="603250"/>
        </a:xfrm>
        <a:prstGeom prst="rect">
          <a:avLst/>
        </a:prstGeom>
      </xdr:spPr>
    </xdr:pic>
    <xdr:clientData/>
  </xdr:twoCellAnchor>
  <xdr:twoCellAnchor>
    <xdr:from>
      <xdr:col>1</xdr:col>
      <xdr:colOff>129541</xdr:colOff>
      <xdr:row>17</xdr:row>
      <xdr:rowOff>114300</xdr:rowOff>
    </xdr:from>
    <xdr:to>
      <xdr:col>4</xdr:col>
      <xdr:colOff>612321</xdr:colOff>
      <xdr:row>17</xdr:row>
      <xdr:rowOff>4230688</xdr:rowOff>
    </xdr:to>
    <xdr:sp macro="" textlink="">
      <xdr:nvSpPr>
        <xdr:cNvPr id="7" name="TextBox 6">
          <a:extLst>
            <a:ext uri="{FF2B5EF4-FFF2-40B4-BE49-F238E27FC236}">
              <a16:creationId xmlns:a16="http://schemas.microsoft.com/office/drawing/2014/main" id="{4E67DB5B-69F4-4471-83B7-DCE31101171A}"/>
            </a:ext>
          </a:extLst>
        </xdr:cNvPr>
        <xdr:cNvSpPr txBox="1"/>
      </xdr:nvSpPr>
      <xdr:spPr>
        <a:xfrm>
          <a:off x="947104" y="3805238"/>
          <a:ext cx="5777092" cy="41163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M-B 6x4 chassis </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Uses the same axle components as custom chassis</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375 HP, T4F EPA / Stage 5 emission certified diesel engine, with ether start, heated fuel water separator</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Allison 4000 RDS transmission</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342900" marR="0" lvl="0" indent="-342900" defTabSz="914400" eaLnBrk="1" fontAlgn="auto" latinLnBrk="0" hangingPunct="1">
            <a:lnSpc>
              <a:spcPct val="100000"/>
            </a:lnSpc>
            <a:spcBef>
              <a:spcPts val="0"/>
            </a:spcBef>
            <a:spcAft>
              <a:spcPts val="0"/>
            </a:spcAft>
            <a:buClrTx/>
            <a:buSzTx/>
            <a:buFont typeface="Symbol" panose="05050102010706020507" pitchFamily="18" charset="2"/>
            <a:buChar char=""/>
            <a:tabLst>
              <a:tab pos="228600" algn="l"/>
              <a:tab pos="1358900" algn="l"/>
            </a:tabLst>
            <a:defRPr/>
          </a:pPr>
          <a:r>
            <a:rPr kumimoji="0" lang="en-US" sz="800" b="0" i="0" u="none" strike="noStrike" kern="0" cap="none" spc="1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20,000 pound steer front axle</a:t>
          </a:r>
          <a:endParaRPr kumimoji="0" lang="en-US" sz="1050" b="1"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Times New Roman" panose="02020603050405020304" pitchFamily="18" charset="0"/>
          </a:endParaRPr>
        </a:p>
        <a:p>
          <a:pPr marL="342900" marR="0" lvl="0" indent="-342900" defTabSz="914400" eaLnBrk="1" fontAlgn="auto" latinLnBrk="0" hangingPunct="1">
            <a:lnSpc>
              <a:spcPct val="100000"/>
            </a:lnSpc>
            <a:spcBef>
              <a:spcPts val="0"/>
            </a:spcBef>
            <a:spcAft>
              <a:spcPts val="0"/>
            </a:spcAft>
            <a:buClrTx/>
            <a:buSzTx/>
            <a:buFont typeface="Symbol" panose="05050102010706020507" pitchFamily="18" charset="2"/>
            <a:buChar char=""/>
            <a:tabLst>
              <a:tab pos="228600" algn="l"/>
              <a:tab pos="13589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Arial" panose="020B0604020202020204" pitchFamily="34" charset="0"/>
            </a:rPr>
            <a:t>58,000 pound tandem drive rear axles</a:t>
          </a:r>
          <a:endParaRPr kumimoji="0" lang="en-US" sz="1050" b="1" i="0" u="none" strike="noStrike" kern="0" cap="none" spc="0" normalizeH="0" baseline="0" noProof="0">
            <a:ln>
              <a:noFill/>
            </a:ln>
            <a:solidFill>
              <a:prstClr val="black"/>
            </a:solidFill>
            <a:effectLst/>
            <a:uLnTx/>
            <a:uFillTx/>
            <a:latin typeface="Arial" panose="020B0604020202020204" pitchFamily="34" charset="0"/>
            <a:ea typeface="Arial" panose="020B0604020202020204" pitchFamily="34" charset="0"/>
            <a:cs typeface="Times New Roman" panose="02020603050405020304" pitchFamily="18"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Dual 75 gallon fuel tank</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ABS air brake control system</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Two front tow eyes</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Unit to be painted Chrome yellow</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M-B two-man cab</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Air ride cab mounts</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Panoramic view. All flat glass for easy and local replacement. Forward slope windshield </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Four windshield wipers with three motor system, for reduced linkage issues and provides better snow removal </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Deluge system with door wipers</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Air-ride driver and passenger seats with adjustable lumbar supports</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Many standard features such as side light bars, heated windshield, high capacity cab heater, heated power mirrors and power windows</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One amber SAE Class 1 LED warning light on cab, heated windshield</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75-foot airport spray boom system with adjustable nozzles</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4000-gallon capacity stainless steel tank. 20” manhole with 10” cover. Stainless steel ladder</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One SAE Class 1 LED warning light on rear of tank</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Electric actuated hose reel</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300 GPM deicer pump</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Operator controls with rated capacity of 3 gallon per 1000 square feet at 16 mph</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LED boom lighting rear and each side of boom</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defRPr/>
          </a:pPr>
          <a:r>
            <a:rPr lang="en-US" sz="800">
              <a:solidFill>
                <a:schemeClr val="dk1"/>
              </a:solidFill>
              <a:effectLst/>
              <a:latin typeface="Arial" panose="020B0604020202020204" pitchFamily="34" charset="0"/>
              <a:ea typeface="+mn-ea"/>
              <a:cs typeface="Arial" panose="020B0604020202020204" pitchFamily="34" charset="0"/>
            </a:rPr>
            <a:t>LED boom marker lights, amber and red</a:t>
          </a:r>
          <a:endParaRPr lang="en-US" sz="800">
            <a:effectLst/>
            <a:latin typeface="Arial" panose="020B0604020202020204" pitchFamily="34" charset="0"/>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1 year warranty included in base unit</a:t>
          </a: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Optional 6x6 chassis and all wheel steering available</a:t>
          </a:r>
          <a:endParaRPr kumimoji="0" lang="en-US" sz="1000" b="0" i="0"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marL="342900" marR="0" lvl="0" indent="-342900" defTabSz="914400" eaLnBrk="1" fontAlgn="auto" latinLnBrk="0" hangingPunct="1">
            <a:lnSpc>
              <a:spcPct val="115000"/>
            </a:lnSpc>
            <a:spcBef>
              <a:spcPts val="0"/>
            </a:spcBef>
            <a:spcAft>
              <a:spcPts val="0"/>
            </a:spcAft>
            <a:buClrTx/>
            <a:buSzTx/>
            <a:buFont typeface="Symbol" panose="05050102010706020507" pitchFamily="18" charset="2"/>
            <a:buChar char=""/>
            <a:tabLst>
              <a:tab pos="22860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Calibri" panose="020F0502020204030204" pitchFamily="34" charset="0"/>
              <a:cs typeface="+mn-cs"/>
            </a:rPr>
            <a:t>Consult M-B prior to order to confirm host chassis requirements and options</a:t>
          </a:r>
          <a:endParaRPr kumimoji="0" lang="en-US" sz="1000" b="0" i="1" u="none" strike="noStrike" kern="0" cap="none" spc="0" normalizeH="0" baseline="0" noProof="0">
            <a:ln>
              <a:noFill/>
            </a:ln>
            <a:solidFill>
              <a:prstClr val="black"/>
            </a:solidFill>
            <a:effectLst/>
            <a:uLnTx/>
            <a:uFillTx/>
            <a:latin typeface="Times New Roman" panose="02020603050405020304" pitchFamily="18" charset="0"/>
            <a:ea typeface="Calibri" panose="020F0502020204030204" pitchFamily="34" charset="0"/>
            <a:cs typeface="+mn-cs"/>
          </a:endParaRPr>
        </a:p>
        <a:p>
          <a:pPr>
            <a:buFont typeface="Symbol"/>
            <a:buChar char="·"/>
          </a:pPr>
          <a:endParaRPr lang="en-US" sz="800">
            <a:latin typeface="Arial" panose="020B0604020202020204" pitchFamily="34" charset="0"/>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66674</xdr:colOff>
      <xdr:row>17</xdr:row>
      <xdr:rowOff>123825</xdr:rowOff>
    </xdr:from>
    <xdr:to>
      <xdr:col>4</xdr:col>
      <xdr:colOff>485775</xdr:colOff>
      <xdr:row>17</xdr:row>
      <xdr:rowOff>3209192</xdr:rowOff>
    </xdr:to>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821347" y="4226902"/>
          <a:ext cx="5987563" cy="30853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Stowing (cradling, in-line) broom head design for transport and storage within a 102 inch width.</a:t>
          </a:r>
        </a:p>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Casters lift off the ground when cradled to eliminate damage during transport and to extend caster life</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26,000 pound steering axle is controlled by an electronically monitored and activated steering system complete with automatic drift control and provisions for the operator to center and disengage the trailer axle steering system from the driver's seat.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Towing chassis determines turning radius; steering system positions broom within plowed path (NOTE:  front plow must be at least 2 ft wider than broom)</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swing arms with four pivot points which ensure the weight and location of the broom head remains approximately on the broom chassis center line regardless of the position of the broom head</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46” diameter @ 18 foot broom length, all poly wafers </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375 HP  electronic turbocharged T4F EPA emission certified diesel engine, includes ether start</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475 rpm broom with 2656 ft-lbs of available torque at the broom shaft at 5075 psi maximum working pressure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impeller forced air blower: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150 gallon fuel supply dedicated for the broom engine for 12 hours of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Butterfly type fiberglass engine enclosure opens with power assist</a:t>
          </a:r>
        </a:p>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Electric auxiliary motor with hydraulic pump for service and back-up for all auxiliary hydraulics and jackstands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Operator friendly, cab portable operator’s control box, microprocessor CAN bus controls with MDC (Monitor, Diagnose, Control) color screen display. Fully functional MDC controls in broom engine enclosure</a:t>
          </a:r>
        </a:p>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Battery disconnect switch</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One FAA approved strobe light mounted on rear engine enclosure</a:t>
          </a:r>
        </a:p>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Consult M-B prior to order to confirm choice of options</a:t>
          </a:r>
        </a:p>
        <a:p>
          <a:endParaRPr lang="en-US" sz="800">
            <a:latin typeface="Arial" panose="020B0604020202020204" pitchFamily="34" charset="0"/>
            <a:cs typeface="Arial" panose="020B0604020202020204" pitchFamily="34" charset="0"/>
          </a:endParaRPr>
        </a:p>
      </xdr:txBody>
    </xdr:sp>
    <xdr:clientData/>
  </xdr:twoCellAnchor>
  <xdr:twoCellAnchor editAs="oneCell">
    <xdr:from>
      <xdr:col>0</xdr:col>
      <xdr:colOff>0</xdr:colOff>
      <xdr:row>0</xdr:row>
      <xdr:rowOff>0</xdr:rowOff>
    </xdr:from>
    <xdr:to>
      <xdr:col>3</xdr:col>
      <xdr:colOff>168116</xdr:colOff>
      <xdr:row>0</xdr:row>
      <xdr:rowOff>609600</xdr:rowOff>
    </xdr:to>
    <xdr:pic>
      <xdr:nvPicPr>
        <xdr:cNvPr id="6" name="Picture 5">
          <a:extLst>
            <a:ext uri="{FF2B5EF4-FFF2-40B4-BE49-F238E27FC236}">
              <a16:creationId xmlns:a16="http://schemas.microsoft.com/office/drawing/2014/main" id="{D6D9EC58-9EA8-4D0B-AB93-9E598E421E5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107950</xdr:colOff>
      <xdr:row>17</xdr:row>
      <xdr:rowOff>133350</xdr:rowOff>
    </xdr:from>
    <xdr:to>
      <xdr:col>4</xdr:col>
      <xdr:colOff>698500</xdr:colOff>
      <xdr:row>17</xdr:row>
      <xdr:rowOff>2945423</xdr:rowOff>
    </xdr:to>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862623" y="4390292"/>
          <a:ext cx="6166339" cy="28120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Steering axle is controlled by an electronically monitored and activated steering system complete with automatic drift control and provisions for the operator to center and disengage the trailer axle steering system.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pintle type draw bar chassis connection.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swing arms with four pivot points which ensure the weight and location of the broom head remains approximately on the broom chassis center line regardless of the position of the broom head</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Towing chassis determines turning radius; steering system positions broom within plowed path (NOTE:  front plow must be at least 2 ft wider than broom)</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46” diameter @ 16 foot length, all poly wafers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375 HP  electronic turbocharged T4F EPA emission certified diesel engine, includes ether start</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475 rpm broom with 2656 ft-lbs of available torque at the broom shaft at 5075 psi maximum working pressure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impeller forced air blower: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150 gallon fuel supply dedicated for the broom engine for 12 hours of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Butterfly type fiberglass engine enclosure opens with power assist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Electric auxiliary motor with hydraulic pump for service and back-up for all auxiliary hydraulics and jackstand</a:t>
          </a:r>
        </a:p>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Operator friendly, cab portable operator’s control box, microprocessor CAN bus controls with MDC (Monitor, Diagnose, Control) color screen display. Fully functional MDC controls in broom engine enclosure</a:t>
          </a:r>
        </a:p>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Battery disconnect switch</a:t>
          </a:r>
        </a:p>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FAA approved flashing strobe light mounted on rear engine enclosure</a:t>
          </a:r>
        </a:p>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Consult M-B prior to order to confirm choice of broom and other options. </a:t>
          </a:r>
          <a:endParaRPr lang="en-US" sz="800">
            <a:effectLst/>
            <a:latin typeface="Arial" panose="020B0604020202020204" pitchFamily="34" charset="0"/>
            <a:ea typeface="Calibri"/>
            <a:cs typeface="Arial" panose="020B0604020202020204" pitchFamily="34" charset="0"/>
          </a:endParaRPr>
        </a:p>
      </xdr:txBody>
    </xdr:sp>
    <xdr:clientData/>
  </xdr:twoCellAnchor>
  <xdr:twoCellAnchor editAs="oneCell">
    <xdr:from>
      <xdr:col>0</xdr:col>
      <xdr:colOff>0</xdr:colOff>
      <xdr:row>0</xdr:row>
      <xdr:rowOff>0</xdr:rowOff>
    </xdr:from>
    <xdr:to>
      <xdr:col>3</xdr:col>
      <xdr:colOff>171926</xdr:colOff>
      <xdr:row>0</xdr:row>
      <xdr:rowOff>609600</xdr:rowOff>
    </xdr:to>
    <xdr:pic>
      <xdr:nvPicPr>
        <xdr:cNvPr id="6" name="Picture 5">
          <a:extLst>
            <a:ext uri="{FF2B5EF4-FFF2-40B4-BE49-F238E27FC236}">
              <a16:creationId xmlns:a16="http://schemas.microsoft.com/office/drawing/2014/main" id="{7C5AA354-3378-417D-A99B-A07C2EE2E4B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84015</xdr:colOff>
      <xdr:row>17</xdr:row>
      <xdr:rowOff>114300</xdr:rowOff>
    </xdr:from>
    <xdr:to>
      <xdr:col>4</xdr:col>
      <xdr:colOff>776653</xdr:colOff>
      <xdr:row>17</xdr:row>
      <xdr:rowOff>3143250</xdr:rowOff>
    </xdr:to>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838688" y="4444512"/>
          <a:ext cx="6261100" cy="3028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Compatible with multiple towing chassis configurations of adequate size, axle and horsepower ratings</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Broom package is self-sufficient in that no power or controls are required from the chassis</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46” diameter @ 14 foot broom length, all poly wafers</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320 HP electronic turbocharged T4F EPA emission certified diesel engine, includes ether start</a:t>
          </a:r>
        </a:p>
        <a:p>
          <a:pPr marL="342900" marR="0" lvl="0" indent="-342900" defTabSz="914400" eaLnBrk="1" fontAlgn="auto" latinLnBrk="0" hangingPunct="1">
            <a:lnSpc>
              <a:spcPct val="100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500 rpm broom with 2656 ft-lbs of available torque at 5075 psi maximum working pressure </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Single impeller forced air blower. </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Hydrostatic drive, infinitely variable speed pumps and fixed displacement motors for broom head and blower</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100 gallon fuel tank for 12 hours of operation</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Direct pintle type drawbar hitch with hydraulic controlled jackstand</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wheel axle: 15,000 pound capacity with electric brakes.</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Free floating weight transfer broom head hitch for improved tractive effort, braking, steerability and overall handling of the broom chassis</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swing arms with four pivot points which ensure the weight and location of the broom head remains approximately on the broom chassis center line regardless of the position of the broom head</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Broom oscillation of 8 degrees (+4, -4) permitting broom head tilt independent of chassis to compensate for surface variations to minimize brush pattern variation during operation.</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Power transmitted to the broom core via gearboxes utilizing keyed tapered hubs to prevent any looseness in the connection for vibration concerns. Molded urethane drive cogs for torque transmission. Hardened steel pilot plates and core sprockets to support the radial loads</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Operator friendly, cab portable operator’s control box, microprocessor CAN bus controls with MDC (Monitor, Diagnose, Control) color screen display </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One FAA approved strobe light mounted on rear engine enclosure</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00000"/>
            </a:lnSpc>
            <a:spcBef>
              <a:spcPts val="0"/>
            </a:spcBef>
            <a:spcAft>
              <a:spcPts val="0"/>
            </a:spcAft>
            <a:buClrTx/>
            <a:buSzTx/>
            <a:buFont typeface="Symbol"/>
            <a:buChar char=""/>
            <a:tabLst>
              <a:tab pos="22860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Consult M-B prior to order to confirm choice of broom and other options</a:t>
          </a:r>
          <a:endParaRPr lang="en-US" sz="800">
            <a:effectLst/>
            <a:latin typeface="Arial" panose="020B0604020202020204" pitchFamily="34" charset="0"/>
            <a:ea typeface="Calibri"/>
            <a:cs typeface="Arial" panose="020B0604020202020204" pitchFamily="34" charset="0"/>
          </a:endParaRPr>
        </a:p>
      </xdr:txBody>
    </xdr:sp>
    <xdr:clientData/>
  </xdr:twoCellAnchor>
  <xdr:twoCellAnchor editAs="oneCell">
    <xdr:from>
      <xdr:col>0</xdr:col>
      <xdr:colOff>0</xdr:colOff>
      <xdr:row>0</xdr:row>
      <xdr:rowOff>0</xdr:rowOff>
    </xdr:from>
    <xdr:to>
      <xdr:col>3</xdr:col>
      <xdr:colOff>171926</xdr:colOff>
      <xdr:row>0</xdr:row>
      <xdr:rowOff>609600</xdr:rowOff>
    </xdr:to>
    <xdr:pic>
      <xdr:nvPicPr>
        <xdr:cNvPr id="6" name="Picture 5">
          <a:extLst>
            <a:ext uri="{FF2B5EF4-FFF2-40B4-BE49-F238E27FC236}">
              <a16:creationId xmlns:a16="http://schemas.microsoft.com/office/drawing/2014/main" id="{ECF0A482-E267-4A17-A7D9-D36BDEA0695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123826</xdr:colOff>
      <xdr:row>17</xdr:row>
      <xdr:rowOff>120649</xdr:rowOff>
    </xdr:from>
    <xdr:to>
      <xdr:col>4</xdr:col>
      <xdr:colOff>736600</xdr:colOff>
      <xdr:row>17</xdr:row>
      <xdr:rowOff>3443654</xdr:rowOff>
    </xdr:to>
    <xdr:sp macro="" textlink="">
      <xdr:nvSpPr>
        <xdr:cNvPr id="3" name="TextBox 2">
          <a:extLst>
            <a:ext uri="{FF2B5EF4-FFF2-40B4-BE49-F238E27FC236}">
              <a16:creationId xmlns:a16="http://schemas.microsoft.com/office/drawing/2014/main" id="{00000000-0008-0000-0B00-000003000000}"/>
            </a:ext>
          </a:extLst>
        </xdr:cNvPr>
        <xdr:cNvSpPr txBox="1"/>
      </xdr:nvSpPr>
      <xdr:spPr>
        <a:xfrm>
          <a:off x="878499" y="4040553"/>
          <a:ext cx="6181236" cy="33230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Compatible with multiple towing chassis configurations of adequate size, axle and horsepower ratings</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Broom package is self-sufficient in that no power or controls are required from the chassis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36” diameter @ 12 foot broom length, all poly wafers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320 HP electronic turbocharged T4F EPA emission certified diesel engine. Includes ether start. Butterfly fiberglass enclosure with power assist.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500 rpm broom with 1,839 ft-lbs of available torque at the broom shaft at 4640 psi maximum working pressure</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Single impeller forced air blower.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Hydrostatic drive, infinitely variable speed pumps and fixed displacement motors for broom head and blower</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100 gallon fuel tank for 12 hours of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Direct pintle type drawbar hitch with hydraulic controlled jackstand</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Single wheel axle: 12,000 pound capacity with electric brakes.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Operator friendly, cab portable operator’s control box, microprocessor CAN bus controls with MDC (Monitor, Diagnose, Control) color screen display</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Free floating broom head hitch for superior broom pattern control, improved tractive effort, braking, and overall handling of the broom chassis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Single point pivot type hitch</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Broom oscillation of 8 degrees (+4, -4) permitting broom head tilt independent of chassis to compensate for surface variations to minimize brush pattern variation during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Power transmitted to the broom core via keyed tapered hubs to prevent any looseness in the connection for vibration concerns. Molded urethane drive cogs for torque transmission. Hardened steel pilot plates and core sprockets to support the radial loads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One FAA approved strobe light mounted on rear engine enclosure</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Consult M-B prior to order to confirm choice of broom and other options. </a:t>
          </a:r>
          <a:endPar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endParaRPr>
        </a:p>
      </xdr:txBody>
    </xdr:sp>
    <xdr:clientData/>
  </xdr:twoCellAnchor>
  <xdr:twoCellAnchor editAs="oneCell">
    <xdr:from>
      <xdr:col>0</xdr:col>
      <xdr:colOff>0</xdr:colOff>
      <xdr:row>0</xdr:row>
      <xdr:rowOff>0</xdr:rowOff>
    </xdr:from>
    <xdr:to>
      <xdr:col>3</xdr:col>
      <xdr:colOff>171926</xdr:colOff>
      <xdr:row>0</xdr:row>
      <xdr:rowOff>609600</xdr:rowOff>
    </xdr:to>
    <xdr:pic>
      <xdr:nvPicPr>
        <xdr:cNvPr id="7" name="Picture 6">
          <a:extLst>
            <a:ext uri="{FF2B5EF4-FFF2-40B4-BE49-F238E27FC236}">
              <a16:creationId xmlns:a16="http://schemas.microsoft.com/office/drawing/2014/main" id="{B7855EF4-ED27-4601-BCFE-A8047A25C8D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123826</xdr:colOff>
      <xdr:row>17</xdr:row>
      <xdr:rowOff>114300</xdr:rowOff>
    </xdr:from>
    <xdr:to>
      <xdr:col>4</xdr:col>
      <xdr:colOff>698500</xdr:colOff>
      <xdr:row>17</xdr:row>
      <xdr:rowOff>3244849</xdr:rowOff>
    </xdr:to>
    <xdr:sp macro="" textlink="">
      <xdr:nvSpPr>
        <xdr:cNvPr id="3" name="TextBox 2">
          <a:extLst>
            <a:ext uri="{FF2B5EF4-FFF2-40B4-BE49-F238E27FC236}">
              <a16:creationId xmlns:a16="http://schemas.microsoft.com/office/drawing/2014/main" id="{00000000-0008-0000-0C00-000003000000}"/>
            </a:ext>
          </a:extLst>
        </xdr:cNvPr>
        <xdr:cNvSpPr txBox="1"/>
      </xdr:nvSpPr>
      <xdr:spPr>
        <a:xfrm>
          <a:off x="879476" y="3873500"/>
          <a:ext cx="6130924" cy="3130549"/>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Designed for integral mounting on select and appropriately configured chassis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DIN type hitch for positive broom-to-chassis connection.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46” diameter @ 18 foot broom length, all poly wafers. </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375 HP electronic turbocharged diesel T4F EPA emission certified broom engine, includes ether start</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477 rpm broom with 2656 ft-lbs of available torque at the broom shaft at 5075 psi</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impeller forced air blower: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Operator friendly, integrated operator’s control box, microprocessor CAN bus controls with MDC (Monitor, Diagnose, Control) color screen display, multi-function CAN joystick.</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 single tire caster assemblies for increased broom head stability</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Single pivot swing for broom angle of either 35 degrees or 45 degrees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end hydrostatic broom drive using infinitely variable speed pumps and fixed displacement motors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Free floating, shock absorbing, active weight transfer broom head hitch for superior broom pattern control, improved tractive effort, braking, steerability and overall handling of the broom chassis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Broom oscillation of 8 degrees (+4, -4) permitting broom head tilt independent of truck to compensate for surface variations to minimize brush pattern variation during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Power transmitted to the broom core via gearboxes utilizing keyed tapered hubs to prevent any looseness in the connection for vibration concerns. Molded urethane drive cogs for torque transmission. Hardened steel pilot plates and core sprockets to support the radial loads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Oil bath core center bearings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Consult M-B prior to order to confirm choice of broom, options and installation on chassis</a:t>
          </a:r>
          <a:endParaRPr lang="en-US" sz="800" i="1">
            <a:effectLst/>
            <a:latin typeface="Arial" panose="020B0604020202020204" pitchFamily="34" charset="0"/>
            <a:ea typeface="Calibri"/>
            <a:cs typeface="Arial" panose="020B0604020202020204" pitchFamily="34" charset="0"/>
          </a:endParaRPr>
        </a:p>
        <a:p>
          <a:pPr marL="228600" marR="0">
            <a:lnSpc>
              <a:spcPct val="115000"/>
            </a:lnSpc>
            <a:spcBef>
              <a:spcPts val="0"/>
            </a:spcBef>
            <a:spcAft>
              <a:spcPts val="0"/>
            </a:spcAft>
          </a:pPr>
          <a:r>
            <a:rPr lang="en-US" sz="800">
              <a:effectLst/>
              <a:latin typeface="Times New Roman"/>
              <a:ea typeface="Times New Roman"/>
            </a:rPr>
            <a:t> </a:t>
          </a:r>
          <a:endParaRPr lang="en-US" sz="800">
            <a:effectLst/>
            <a:latin typeface="Times New Roman"/>
            <a:ea typeface="Calibri"/>
          </a:endParaRPr>
        </a:p>
        <a:p>
          <a:pPr marL="228600" marR="0">
            <a:lnSpc>
              <a:spcPct val="115000"/>
            </a:lnSpc>
            <a:spcBef>
              <a:spcPts val="0"/>
            </a:spcBef>
            <a:spcAft>
              <a:spcPts val="0"/>
            </a:spcAft>
          </a:pPr>
          <a:r>
            <a:rPr lang="en-US" sz="800">
              <a:effectLst/>
              <a:latin typeface="Times New Roman"/>
              <a:ea typeface="Times New Roman"/>
            </a:rPr>
            <a:t> </a:t>
          </a:r>
          <a:endParaRPr lang="en-US" sz="800">
            <a:effectLst/>
            <a:latin typeface="Times New Roman"/>
            <a:ea typeface="Calibri"/>
          </a:endParaRPr>
        </a:p>
        <a:p>
          <a:pPr marL="342900" marR="0" lvl="0" indent="-342900">
            <a:lnSpc>
              <a:spcPct val="115000"/>
            </a:lnSpc>
            <a:spcBef>
              <a:spcPts val="0"/>
            </a:spcBef>
            <a:spcAft>
              <a:spcPts val="0"/>
            </a:spcAft>
            <a:buFont typeface="Symbol"/>
            <a:buChar char=""/>
            <a:tabLst>
              <a:tab pos="228600" algn="l"/>
            </a:tabLst>
          </a:pPr>
          <a:endParaRPr lang="en-US" sz="800">
            <a:effectLst/>
            <a:latin typeface="Times New Roman"/>
            <a:ea typeface="Calibri"/>
          </a:endParaRPr>
        </a:p>
      </xdr:txBody>
    </xdr:sp>
    <xdr:clientData/>
  </xdr:twoCellAnchor>
  <xdr:twoCellAnchor editAs="oneCell">
    <xdr:from>
      <xdr:col>0</xdr:col>
      <xdr:colOff>0</xdr:colOff>
      <xdr:row>0</xdr:row>
      <xdr:rowOff>0</xdr:rowOff>
    </xdr:from>
    <xdr:to>
      <xdr:col>3</xdr:col>
      <xdr:colOff>171926</xdr:colOff>
      <xdr:row>0</xdr:row>
      <xdr:rowOff>609600</xdr:rowOff>
    </xdr:to>
    <xdr:pic>
      <xdr:nvPicPr>
        <xdr:cNvPr id="6" name="Picture 5">
          <a:extLst>
            <a:ext uri="{FF2B5EF4-FFF2-40B4-BE49-F238E27FC236}">
              <a16:creationId xmlns:a16="http://schemas.microsoft.com/office/drawing/2014/main" id="{4C658C06-3343-4F05-8F34-80F41FF57F8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170974</xdr:colOff>
      <xdr:row>0</xdr:row>
      <xdr:rowOff>605790</xdr:rowOff>
    </xdr:to>
    <xdr:pic>
      <xdr:nvPicPr>
        <xdr:cNvPr id="2" name="Picture 1">
          <a:extLst>
            <a:ext uri="{FF2B5EF4-FFF2-40B4-BE49-F238E27FC236}">
              <a16:creationId xmlns:a16="http://schemas.microsoft.com/office/drawing/2014/main" id="{A74971E5-DB3B-4B16-AEDD-555C19E3792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93544" cy="605790"/>
        </a:xfrm>
        <a:prstGeom prst="rect">
          <a:avLst/>
        </a:prstGeom>
      </xdr:spPr>
    </xdr:pic>
    <xdr:clientData/>
  </xdr:twoCellAnchor>
  <xdr:twoCellAnchor>
    <xdr:from>
      <xdr:col>1</xdr:col>
      <xdr:colOff>129541</xdr:colOff>
      <xdr:row>17</xdr:row>
      <xdr:rowOff>114299</xdr:rowOff>
    </xdr:from>
    <xdr:to>
      <xdr:col>4</xdr:col>
      <xdr:colOff>706120</xdr:colOff>
      <xdr:row>17</xdr:row>
      <xdr:rowOff>2444750</xdr:rowOff>
    </xdr:to>
    <xdr:sp macro="" textlink="">
      <xdr:nvSpPr>
        <xdr:cNvPr id="3" name="TextBox 2">
          <a:extLst>
            <a:ext uri="{FF2B5EF4-FFF2-40B4-BE49-F238E27FC236}">
              <a16:creationId xmlns:a16="http://schemas.microsoft.com/office/drawing/2014/main" id="{15E0682C-7DFB-4EFB-9224-97C0186B70FC}"/>
            </a:ext>
          </a:extLst>
        </xdr:cNvPr>
        <xdr:cNvSpPr txBox="1"/>
      </xdr:nvSpPr>
      <xdr:spPr>
        <a:xfrm>
          <a:off x="952501" y="4791074"/>
          <a:ext cx="5979159" cy="233235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Integrally mounted to a conventional tractor having a minimum of 120 HP or larger PTO drive with broom only or 130 HP with broom and air blower.</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36” diameter @ 12 foot broom length</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347 rpm broom with 1655 ft-lbs of available torque at 5075 psi maximum working pressure </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Five times the available power compared to a broom powered by tractor hydraulics</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True free floating broom head hitch allowing broom to follow casters, not the tractor, to minimize brush pattern variation during operation.</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Hydrostatic broom drive utilizing the tractor’s rear 540 RPM PTO or front 1000 RPM PTO connected to a speed increasing gear box driving a hydrostatic pump with variable speed control.</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Power transmitted to the broom core via fixed displacement “Low Speed - High Torque” motors connected to the broom core utilizing keyed tapered hubs to prevent any looseness in the connection for vibration concerns. Molded urethane drive cogs for torque transmission. Hardened steel pilot plates and core sprockets to support the radial loads.</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Includes pump support, hydraulic reservoir and hydraulic oil cooler mounted on cab side or engine side three-point hitch</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Requires three available hydraulic circuits on the tractor to control lift / lower, angle left / right, deflector up / down.</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Broom oscillation of 8 degrees (+4, -4) permitting broom head tilt independent of tractor to compensate for surface variations to minimize brush pattern variation during operation.</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All wafer type poly bristles, with spacers </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1 year warranty included in base unit</a:t>
          </a:r>
        </a:p>
        <a:p>
          <a:pPr marL="171450" lvl="0" indent="-171450">
            <a:buFont typeface="Arial" panose="020B0604020202020204" pitchFamily="34" charset="0"/>
            <a:buChar char="•"/>
          </a:pPr>
          <a:r>
            <a:rPr lang="en-US" sz="800">
              <a:solidFill>
                <a:schemeClr val="dk1"/>
              </a:solidFill>
              <a:effectLst/>
              <a:latin typeface="Arial" panose="020B0604020202020204" pitchFamily="34" charset="0"/>
              <a:ea typeface="+mn-ea"/>
              <a:cs typeface="Arial" panose="020B0604020202020204" pitchFamily="34" charset="0"/>
            </a:rPr>
            <a:t>Consult M-B prior to order to confirm choice of broom, options and installation on chassis</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123826</xdr:colOff>
      <xdr:row>17</xdr:row>
      <xdr:rowOff>114301</xdr:rowOff>
    </xdr:from>
    <xdr:to>
      <xdr:col>4</xdr:col>
      <xdr:colOff>676275</xdr:colOff>
      <xdr:row>17</xdr:row>
      <xdr:rowOff>2337289</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878499" y="4092820"/>
          <a:ext cx="6120911" cy="2222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Multiple chassis / hitch configurations available: DIN is Standard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Plow side hitch portion included. Chassis side hitch not included, but available</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Retrofittable to existing chassis / plow hitches. Consult M-B for proper chassis / plow size compatibility</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Fully reversible angle left and right up to 32 degrees: 50 inch moldboard height. 65, 75, or 85 degree adjustable moldboard angle</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High visibility green polyethylene lined moldboard</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Straight end moldboard.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14 foot length, steel cutting edge</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Multiple lift / swing types: Parallel arm lift with compact straight push frame . Chain lift with circular A frame</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Lift, and swing uses chassis hydraulic system: Requires two auxiliary hydraulic circuits on chassis. Lift has integral float to follow the pavement separate from chassis movement vertically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Moldboard oscillation to follow angled (sway) pavement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Two heavy duty single casters.  Single caster minimizes potential for shimmy to increase tire life and plow vibration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Consult M-B prior to order to confirm choice of options. </a:t>
          </a:r>
          <a:endParaRPr kumimoji="0" lang="en-US" sz="800" b="0" i="1"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endParaRPr>
        </a:p>
      </xdr:txBody>
    </xdr:sp>
    <xdr:clientData/>
  </xdr:twoCellAnchor>
  <xdr:twoCellAnchor editAs="oneCell">
    <xdr:from>
      <xdr:col>0</xdr:col>
      <xdr:colOff>0</xdr:colOff>
      <xdr:row>0</xdr:row>
      <xdr:rowOff>0</xdr:rowOff>
    </xdr:from>
    <xdr:to>
      <xdr:col>3</xdr:col>
      <xdr:colOff>171926</xdr:colOff>
      <xdr:row>0</xdr:row>
      <xdr:rowOff>609600</xdr:rowOff>
    </xdr:to>
    <xdr:pic>
      <xdr:nvPicPr>
        <xdr:cNvPr id="5" name="Picture 4">
          <a:extLst>
            <a:ext uri="{FF2B5EF4-FFF2-40B4-BE49-F238E27FC236}">
              <a16:creationId xmlns:a16="http://schemas.microsoft.com/office/drawing/2014/main" id="{720C5148-2150-4B9B-A1C9-D2C9B602841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0</xdr:row>
      <xdr:rowOff>15242</xdr:rowOff>
    </xdr:from>
    <xdr:to>
      <xdr:col>3</xdr:col>
      <xdr:colOff>840105</xdr:colOff>
      <xdr:row>0</xdr:row>
      <xdr:rowOff>586741</xdr:rowOff>
    </xdr:to>
    <xdr:pic>
      <xdr:nvPicPr>
        <xdr:cNvPr id="2" name="Picture 1">
          <a:extLst>
            <a:ext uri="{FF2B5EF4-FFF2-40B4-BE49-F238E27FC236}">
              <a16:creationId xmlns:a16="http://schemas.microsoft.com/office/drawing/2014/main" id="{E015D109-A601-4A2F-B619-394023B9792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57151" y="15242"/>
          <a:ext cx="6113144" cy="565784"/>
        </a:xfrm>
        <a:prstGeom prst="rect">
          <a:avLst/>
        </a:prstGeom>
      </xdr:spPr>
    </xdr:pic>
    <xdr:clientData/>
  </xdr:twoCellAnchor>
  <xdr:twoCellAnchor editAs="oneCell">
    <xdr:from>
      <xdr:col>0</xdr:col>
      <xdr:colOff>49531</xdr:colOff>
      <xdr:row>0</xdr:row>
      <xdr:rowOff>15241</xdr:rowOff>
    </xdr:from>
    <xdr:to>
      <xdr:col>3</xdr:col>
      <xdr:colOff>840105</xdr:colOff>
      <xdr:row>1</xdr:row>
      <xdr:rowOff>1</xdr:rowOff>
    </xdr:to>
    <xdr:pic>
      <xdr:nvPicPr>
        <xdr:cNvPr id="3" name="Picture 2">
          <a:extLst>
            <a:ext uri="{FF2B5EF4-FFF2-40B4-BE49-F238E27FC236}">
              <a16:creationId xmlns:a16="http://schemas.microsoft.com/office/drawing/2014/main" id="{5714F868-A9A1-4378-B01E-6C3CD08C71C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53341" y="19051"/>
          <a:ext cx="6116954" cy="609600"/>
        </a:xfrm>
        <a:prstGeom prst="rect">
          <a:avLst/>
        </a:prstGeom>
      </xdr:spPr>
    </xdr:pic>
    <xdr:clientData/>
  </xdr:twoCellAnchor>
  <xdr:twoCellAnchor>
    <xdr:from>
      <xdr:col>1</xdr:col>
      <xdr:colOff>146049</xdr:colOff>
      <xdr:row>17</xdr:row>
      <xdr:rowOff>47625</xdr:rowOff>
    </xdr:from>
    <xdr:to>
      <xdr:col>2</xdr:col>
      <xdr:colOff>23811</xdr:colOff>
      <xdr:row>17</xdr:row>
      <xdr:rowOff>4280297</xdr:rowOff>
    </xdr:to>
    <xdr:sp macro="" textlink="">
      <xdr:nvSpPr>
        <xdr:cNvPr id="4" name="TextBox 3">
          <a:extLst>
            <a:ext uri="{FF2B5EF4-FFF2-40B4-BE49-F238E27FC236}">
              <a16:creationId xmlns:a16="http://schemas.microsoft.com/office/drawing/2014/main" id="{F4464A56-161A-4D38-AD12-A576F462CEE9}"/>
            </a:ext>
          </a:extLst>
        </xdr:cNvPr>
        <xdr:cNvSpPr txBox="1"/>
      </xdr:nvSpPr>
      <xdr:spPr>
        <a:xfrm>
          <a:off x="963294" y="4354830"/>
          <a:ext cx="4047807" cy="4234577"/>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Conventional chassis with four wheel drive and optional all wheel steer</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Designed for airport plows, tow brooms, underbody scrapers, dump bodies, spreaders, de-icing and other as desired</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Standard 165 inch wheel base with sharp steering axle cramp angles efficiently provide small turning circles</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lang="en-US" sz="800">
              <a:effectLst/>
              <a:latin typeface="Calibri" panose="020F0502020204030204" pitchFamily="34" charset="0"/>
              <a:ea typeface="Times New Roman" panose="02020603050405020304" pitchFamily="18" charset="0"/>
            </a:rPr>
            <a:t>455 HP Cummins X12, on highway EPA emission certified diesel engine</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lang="en-US" sz="800" b="0" i="0" u="none" strike="noStrike">
              <a:solidFill>
                <a:srgbClr val="000000"/>
              </a:solidFill>
              <a:effectLst/>
              <a:latin typeface="Arial" panose="020B0604020202020204" pitchFamily="34" charset="0"/>
            </a:rPr>
            <a:t>Engine block heater, immersion type</a:t>
          </a:r>
          <a:r>
            <a:rPr lang="en-US" sz="800"/>
            <a:t> </a:t>
          </a:r>
          <a:endParaRPr lang="en-US" sz="800">
            <a:effectLst/>
            <a:latin typeface="Calibri" panose="020F0502020204030204" pitchFamily="34" charset="0"/>
            <a:ea typeface="Times New Roman" panose="02020603050405020304" pitchFamily="18" charset="0"/>
          </a:endParaRP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Allison RDS 4000, 6 speed transmission </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Air Conditioning</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M-B single speed transfer case produces low speed torque as well as speeds up to 45 mph for airport applications</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M-B 29,000 pound front drive / steer axle with locking differential for airport applications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Dana 23,000 pound rear drive axle with locking differential.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ABS air brake control system (4-channel) with automatic traction control</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100 gallon fuel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445/65R22.5 LR L traction tread front and rear tires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Integrated hydraulic controls for plow and other attachments.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Air ride cab mounts with driver and passenger seats with adjustable lumbar support</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Panoramic view. All flat glass for easy and local replacement. Forward slope windshield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Standard features include FMVSS compliant lighting, side light bars, heated windshield, cab heater, heated power mirrors, power windows, cab mounted FAA approved strobe</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rPr>
            <a:t>Operator friendly, cab integrated microprocessor CAN bus controls with MDC (Monitor, Diagnose, Control) ) color screen display for chassis and equipment, with CAN joystick for attachment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chemeClr val="tx1"/>
              </a:solidFill>
              <a:effectLst/>
              <a:uLnTx/>
              <a:uFillTx/>
              <a:latin typeface="Arial" panose="020B0604020202020204" pitchFamily="34" charset="0"/>
              <a:ea typeface="Times New Roman"/>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1" u="none" strike="noStrike" kern="0" cap="none" spc="0" normalizeH="0" baseline="0" noProof="0">
              <a:ln>
                <a:noFill/>
              </a:ln>
              <a:solidFill>
                <a:schemeClr val="tx1"/>
              </a:solidFill>
              <a:effectLst/>
              <a:uLnTx/>
              <a:uFillTx/>
              <a:latin typeface="Arial" panose="020B0604020202020204" pitchFamily="34" charset="0"/>
              <a:ea typeface="Times New Roman"/>
              <a:cs typeface="Arial" panose="020B0604020202020204" pitchFamily="34" charset="0"/>
            </a:rPr>
            <a:t>Consult M-B prior to order to confirm choice of options. </a:t>
          </a:r>
          <a:endParaRPr kumimoji="0" lang="en-US" sz="800" b="0" i="1" u="none" strike="noStrike" kern="0" cap="none" spc="0" normalizeH="0" baseline="0" noProof="0">
            <a:ln>
              <a:noFill/>
            </a:ln>
            <a:solidFill>
              <a:schemeClr val="tx1"/>
            </a:solidFill>
            <a:effectLst/>
            <a:uLnTx/>
            <a:uFillTx/>
            <a:latin typeface="Arial" panose="020B0604020202020204" pitchFamily="34" charset="0"/>
            <a:ea typeface="Calibri"/>
            <a:cs typeface="Arial" panose="020B0604020202020204" pitchFamily="34" charset="0"/>
          </a:endParaRPr>
        </a:p>
        <a:p>
          <a:pPr>
            <a:buFont typeface="Symbol"/>
            <a:buChar char="·"/>
          </a:pPr>
          <a:endParaRPr lang="en-US" sz="800">
            <a:solidFill>
              <a:schemeClr val="tx1"/>
            </a:solidFill>
            <a:latin typeface="Arial" panose="020B0604020202020204" pitchFamily="34" charset="0"/>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123826</xdr:colOff>
      <xdr:row>17</xdr:row>
      <xdr:rowOff>152399</xdr:rowOff>
    </xdr:from>
    <xdr:to>
      <xdr:col>4</xdr:col>
      <xdr:colOff>609600</xdr:colOff>
      <xdr:row>17</xdr:row>
      <xdr:rowOff>3781424</xdr:rowOff>
    </xdr:to>
    <xdr:sp macro="" textlink="">
      <xdr:nvSpPr>
        <xdr:cNvPr id="2" name="TextBox 1">
          <a:extLst>
            <a:ext uri="{FF2B5EF4-FFF2-40B4-BE49-F238E27FC236}">
              <a16:creationId xmlns:a16="http://schemas.microsoft.com/office/drawing/2014/main" id="{00000000-0008-0000-0E00-000002000000}"/>
            </a:ext>
          </a:extLst>
        </xdr:cNvPr>
        <xdr:cNvSpPr txBox="1"/>
      </xdr:nvSpPr>
      <xdr:spPr>
        <a:xfrm>
          <a:off x="828676" y="4333874"/>
          <a:ext cx="5657849" cy="3629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lang="en-US" sz="200">
              <a:effectLst/>
              <a:latin typeface="Times New Roman"/>
              <a:ea typeface="Calibri"/>
            </a:rPr>
            <a:t> </a:t>
          </a:r>
          <a:r>
            <a:rPr kumimoji="0" lang="en-US" sz="200" b="0" i="0" u="none" strike="noStrike" kern="0" cap="none" spc="0" normalizeH="0" baseline="0" noProof="0">
              <a:ln>
                <a:noFill/>
              </a:ln>
              <a:solidFill>
                <a:prstClr val="black"/>
              </a:solidFill>
              <a:effectLst/>
              <a:uLnTx/>
              <a:uFillTx/>
              <a:latin typeface="Times New Roman"/>
              <a:ea typeface="Calibri"/>
              <a:cs typeface="+mn-cs"/>
            </a:rPr>
            <a:t> </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Multiple hitch configurations available to match most loaders.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Can be retrofitted to existing loaders.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Plow side hitch included. Chassis side hitch not included. Consult M-B for proper loader / plow size compatibility</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Also available in truck chassis configurations. Consult M-B for compatibility</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Hydraulically actuated ends which fold forward independently for maximum flexible handling of snow</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55 inch moldboard height at fixed 75 degree moldboard angle</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High visibility green polyethylene lined moldboard</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21 foot cutting edge length</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5, 6, &amp; 7 foot ends (depending on length) independently “cup” forward up to 45 degrees</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Hinge point is behind moldboard. No obstruction to impede snow movement along continuous moldboard</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No gaps in cutting edge</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All pivot joints use greaseable bushings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In addition to “cupping”, entire plow hydraulically reversible 35 degrees left and 35 degrees right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Parallel arm lift with compact straight push frame</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Link arms maintain angle of attack at any height</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Lift has integral gravity float to follow the pavement separate from vertical loader movement</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Plus or minus 3 degrees of moldboard oscillation to follow angled pavement independent of loader</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Indicator in cab helps operator keep plow perpendicular to ground</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Control box mounted in cab.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Requires one auxiliary hydraulic circuit on loader. Price includes supply valving with switch to choose angling or cupping. Second switch to choose cup left, cup right, or cup both. Plow lift use loader arms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Two single foam filled casters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Front mounted rubber deflector to reduce overspray for optimum operator visibility</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Steel cutting edge</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Consult M-B prior to order to confirm choice of plow and other options</a:t>
          </a:r>
        </a:p>
        <a:p>
          <a:pPr marL="0" marR="0">
            <a:lnSpc>
              <a:spcPct val="115000"/>
            </a:lnSpc>
            <a:spcBef>
              <a:spcPts val="0"/>
            </a:spcBef>
            <a:spcAft>
              <a:spcPts val="0"/>
            </a:spcAft>
            <a:tabLst>
              <a:tab pos="647700" algn="l"/>
            </a:tabLst>
          </a:pPr>
          <a:endParaRPr lang="en-US" sz="800">
            <a:effectLst/>
            <a:latin typeface="Times New Roman"/>
            <a:ea typeface="Calibri"/>
          </a:endParaRPr>
        </a:p>
      </xdr:txBody>
    </xdr:sp>
    <xdr:clientData/>
  </xdr:twoCellAnchor>
  <xdr:twoCellAnchor editAs="oneCell">
    <xdr:from>
      <xdr:col>0</xdr:col>
      <xdr:colOff>0</xdr:colOff>
      <xdr:row>0</xdr:row>
      <xdr:rowOff>0</xdr:rowOff>
    </xdr:from>
    <xdr:to>
      <xdr:col>3</xdr:col>
      <xdr:colOff>171926</xdr:colOff>
      <xdr:row>0</xdr:row>
      <xdr:rowOff>609600</xdr:rowOff>
    </xdr:to>
    <xdr:pic>
      <xdr:nvPicPr>
        <xdr:cNvPr id="4" name="Picture 3">
          <a:extLst>
            <a:ext uri="{FF2B5EF4-FFF2-40B4-BE49-F238E27FC236}">
              <a16:creationId xmlns:a16="http://schemas.microsoft.com/office/drawing/2014/main" id="{63569359-8DE1-4E97-929D-AE3DB65CEC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1</xdr:col>
      <xdr:colOff>15874</xdr:colOff>
      <xdr:row>17</xdr:row>
      <xdr:rowOff>39686</xdr:rowOff>
    </xdr:from>
    <xdr:to>
      <xdr:col>4</xdr:col>
      <xdr:colOff>361069</xdr:colOff>
      <xdr:row>17</xdr:row>
      <xdr:rowOff>1691639</xdr:rowOff>
    </xdr:to>
    <xdr:sp macro="" textlink="">
      <xdr:nvSpPr>
        <xdr:cNvPr id="5" name="TextBox 4">
          <a:extLst>
            <a:ext uri="{FF2B5EF4-FFF2-40B4-BE49-F238E27FC236}">
              <a16:creationId xmlns:a16="http://schemas.microsoft.com/office/drawing/2014/main" id="{00000000-0008-0000-0F00-000005000000}"/>
            </a:ext>
          </a:extLst>
        </xdr:cNvPr>
        <xdr:cNvSpPr txBox="1"/>
      </xdr:nvSpPr>
      <xdr:spPr>
        <a:xfrm>
          <a:off x="833437" y="4048124"/>
          <a:ext cx="5734757" cy="1651953"/>
        </a:xfrm>
        <a:prstGeom prst="rect">
          <a:avLst/>
        </a:prstGeom>
        <a:noFill/>
        <a:ln w="9525" cmpd="sng">
          <a:solidFill>
            <a:sysClr val="window" lastClr="FFFFFF">
              <a:shade val="50000"/>
            </a:sysClr>
          </a:solidFill>
        </a:ln>
        <a:effectLst/>
      </xdr:spPr>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Suitable for Integral mounting on various chassis configurations of adequate size</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3 function design includes swing, curl, and lift functions (12 inch high moldboard)</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Requires three auxiliary hydraulic circuits on chassis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12 foot wide moldboard made of 50,000 psi yield steel</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Swing angle up to 40 degrees, depending on chassis configuration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Two dual acting swing cylinders for angled holding power</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Crossover relief hydraulic valve allows blade to swing providing impact protection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Lift and curl functions use a hydraulic accumulator to maintain surface contact pressure over uneven surfaces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Steel cutting edge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1"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Consult M-B for proper chassis compatibility and options prior to order</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endParaRPr kumimoji="0" lang="en-US" sz="800" b="0" i="0" u="none" strike="noStrike" kern="0" cap="none" spc="0" normalizeH="0" baseline="0" noProof="0">
            <a:ln>
              <a:noFill/>
            </a:ln>
            <a:solidFill>
              <a:sysClr val="windowText" lastClr="000000"/>
            </a:solidFill>
            <a:effectLst/>
            <a:uLnTx/>
            <a:uFillTx/>
            <a:latin typeface="Times New Roman"/>
            <a:ea typeface="Calibri"/>
            <a:cs typeface="+mn-cs"/>
          </a:endParaRPr>
        </a:p>
      </xdr:txBody>
    </xdr:sp>
    <xdr:clientData/>
  </xdr:twoCellAnchor>
  <xdr:twoCellAnchor editAs="oneCell">
    <xdr:from>
      <xdr:col>0</xdr:col>
      <xdr:colOff>0</xdr:colOff>
      <xdr:row>0</xdr:row>
      <xdr:rowOff>0</xdr:rowOff>
    </xdr:from>
    <xdr:to>
      <xdr:col>3</xdr:col>
      <xdr:colOff>168116</xdr:colOff>
      <xdr:row>0</xdr:row>
      <xdr:rowOff>609600</xdr:rowOff>
    </xdr:to>
    <xdr:pic>
      <xdr:nvPicPr>
        <xdr:cNvPr id="4" name="Picture 3">
          <a:extLst>
            <a:ext uri="{FF2B5EF4-FFF2-40B4-BE49-F238E27FC236}">
              <a16:creationId xmlns:a16="http://schemas.microsoft.com/office/drawing/2014/main" id="{4D584D72-A19C-495D-932E-453D2031FF5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173831</xdr:colOff>
      <xdr:row>0</xdr:row>
      <xdr:rowOff>588645</xdr:rowOff>
    </xdr:to>
    <xdr:pic>
      <xdr:nvPicPr>
        <xdr:cNvPr id="6" name="Picture 5">
          <a:extLst>
            <a:ext uri="{FF2B5EF4-FFF2-40B4-BE49-F238E27FC236}">
              <a16:creationId xmlns:a16="http://schemas.microsoft.com/office/drawing/2014/main" id="{4228E089-2E7A-4EE2-86D8-ACFA2C0EBD7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8781" cy="600075"/>
        </a:xfrm>
        <a:prstGeom prst="rect">
          <a:avLst/>
        </a:prstGeom>
      </xdr:spPr>
    </xdr:pic>
    <xdr:clientData/>
  </xdr:twoCellAnchor>
  <xdr:twoCellAnchor>
    <xdr:from>
      <xdr:col>1</xdr:col>
      <xdr:colOff>117231</xdr:colOff>
      <xdr:row>17</xdr:row>
      <xdr:rowOff>139208</xdr:rowOff>
    </xdr:from>
    <xdr:to>
      <xdr:col>4</xdr:col>
      <xdr:colOff>637442</xdr:colOff>
      <xdr:row>17</xdr:row>
      <xdr:rowOff>2535115</xdr:rowOff>
    </xdr:to>
    <xdr:sp macro="" textlink="">
      <xdr:nvSpPr>
        <xdr:cNvPr id="8" name="TextBox 7">
          <a:extLst>
            <a:ext uri="{FF2B5EF4-FFF2-40B4-BE49-F238E27FC236}">
              <a16:creationId xmlns:a16="http://schemas.microsoft.com/office/drawing/2014/main" id="{E2BE1BF7-D27E-40B0-8118-EA9C97F3FAAE}"/>
            </a:ext>
          </a:extLst>
        </xdr:cNvPr>
        <xdr:cNvSpPr txBox="1"/>
      </xdr:nvSpPr>
      <xdr:spPr>
        <a:xfrm>
          <a:off x="936381" y="4021598"/>
          <a:ext cx="5833256" cy="2395907"/>
        </a:xfrm>
        <a:prstGeom prst="rect">
          <a:avLst/>
        </a:prstGeom>
        <a:noFill/>
        <a:ln w="9525" cmpd="sng">
          <a:solidFill>
            <a:sysClr val="window" lastClr="FFFFFF">
              <a:shade val="50000"/>
            </a:sysClr>
          </a:solidFill>
        </a:ln>
        <a:effectLst/>
      </xdr:spPr>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Base unit with bolt on type hitch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Multiple chassis / hitch configurations available, Contact M-B for proper hitch compatibility</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Tapered moldboard with broad curvature produces high cast operation to throw snow high and far</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No overspray for optimum operator visibility</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82 inch moldboard height (discharge end), 25 inch short end height, 10ga thick steel</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Entire moldboard rotates 180 degrees effortlessly in vertical plane to cast snow left or right</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Rotation achieved using a slewing ring bearing and two high torque, low speed hydraulic motors</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Moldboard can be stored in the vertical position, within the chassis width</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Steel easily removable cutting edge on each edge of moldboard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Four abrasion resistant steel skid shoes support each cutting edge to keep weight evenly distributed along cutting edge</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Cable lift with two weight transfer springs to reduce weight on cutting edge to reduce wear</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Cable lift puts more weight on front axle of chassis for maximum traction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Requires two auxiliary hydraulic circuits, one with float, on chassis.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 pos="685800" algn="l"/>
            </a:tabLst>
            <a:defRPr/>
          </a:pPr>
          <a:r>
            <a:rPr kumimoji="0" lang="en-US" sz="800" b="0" i="1"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rPr>
            <a:t>Consult M-B for proper chassis compatibility</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 pos="685800" algn="l"/>
            </a:tabLst>
            <a:defRPr/>
          </a:pPr>
          <a:r>
            <a:rPr kumimoji="0" lang="en-US" sz="800" b="0" i="1"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rPr>
            <a:t>Consult M-B prior to order to confirm choice of plow and other options. </a:t>
          </a:r>
          <a:endParaRPr kumimoji="0" lang="en-US" sz="800" b="0" i="1" u="none" strike="noStrike" kern="0" cap="none" spc="0" normalizeH="0" baseline="0" noProof="0">
            <a:ln>
              <a:noFill/>
            </a:ln>
            <a:solidFill>
              <a:sysClr val="windowText" lastClr="000000"/>
            </a:solidFill>
            <a:effectLst/>
            <a:uLnTx/>
            <a:uFillTx/>
            <a:latin typeface="Arial" panose="020B0604020202020204" pitchFamily="34" charset="0"/>
            <a:ea typeface="Calibri"/>
            <a:cs typeface="Arial" panose="020B0604020202020204" pitchFamily="34" charset="0"/>
          </a:endParaRP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endParaRPr kumimoji="0" lang="en-US" sz="800" b="0" i="0" u="none" strike="noStrike" kern="0" cap="none" spc="0" normalizeH="0" baseline="0" noProof="0">
            <a:ln>
              <a:noFill/>
            </a:ln>
            <a:solidFill>
              <a:sysClr val="windowText" lastClr="000000"/>
            </a:solidFill>
            <a:effectLst/>
            <a:uLnTx/>
            <a:uFillTx/>
            <a:latin typeface="Times New Roman"/>
            <a:ea typeface="Calibri"/>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87924</xdr:colOff>
      <xdr:row>17</xdr:row>
      <xdr:rowOff>124559</xdr:rowOff>
    </xdr:from>
    <xdr:to>
      <xdr:col>4</xdr:col>
      <xdr:colOff>685800</xdr:colOff>
      <xdr:row>17</xdr:row>
      <xdr:rowOff>3324958</xdr:rowOff>
    </xdr:to>
    <xdr:sp macro="" textlink="">
      <xdr:nvSpPr>
        <xdr:cNvPr id="9" name="TextBox 8">
          <a:extLst>
            <a:ext uri="{FF2B5EF4-FFF2-40B4-BE49-F238E27FC236}">
              <a16:creationId xmlns:a16="http://schemas.microsoft.com/office/drawing/2014/main" id="{00000000-0008-0000-0100-000009000000}"/>
            </a:ext>
          </a:extLst>
        </xdr:cNvPr>
        <xdr:cNvSpPr txBox="1"/>
      </xdr:nvSpPr>
      <xdr:spPr>
        <a:xfrm>
          <a:off x="842597" y="5649059"/>
          <a:ext cx="6159011" cy="3200399"/>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tab pos="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Single frame construction allows fast and safe turns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Operating speeds up to 45 MPH</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Butterfly type hood enclosure for both chassis and auxiliary engines, opens with power assist for maintenance and repair access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496 HP electronic turbocharged T4F EPA emission certified diesel engine standard, includes ether start</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Allison RDS 4000, 6 speed transmission </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M-B “Up Box” and “Down Box” route drive shaft over broom head</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M-B 29,000 pound front drive / steer axle and M-B 27,000 pound rear drive / steer axle</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Tapered spring suspension for smoother ride and increased driver control</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ABS air brake control system (4-channel) with automatic traction control</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75 gallon fuel tanks for drive engine, dual 75 gallon fuel tanks for broom engine, with up to 12  hours of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445/65R22.5 LR L traction tread front and rear tires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Includes battery disconnect switch and centrally located fluid drain lines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Integrated microprocessor CAN bus electric over hydraulic controls for chassis and attachments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Electric auxiliary motor with hydraulic pump for service and back-up for all hydraulic control circuits.</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M-B two-man, air ride cab: Panoramic view. All flat glass for easy and local replacement. Forward slope windshield. Four windshield wipers with three motor system for reduced linkage issues and to provide better snow removal from windshield. Air-ride driver and passenger seats with adjustable lumbar suport. Standard features include FMVSS compliant lighting, side light bars, heated windshield, cab heater, heated power mirrors, power windows, FAA approved amber strobe mounted on cab and rear engine enclosure.</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Operator friendly, cab integrated microprocessor CAN bus controls with MDC (Monitor, Diagnose, Control) ) color screen display for chassis and equipment, with CAN joystick for attachment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1"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Consult M-B prior to order to confirm choice of broom and other options. </a:t>
          </a:r>
        </a:p>
        <a:p>
          <a:pPr marL="342900" marR="0" lvl="0" indent="-342900">
            <a:lnSpc>
              <a:spcPct val="115000"/>
            </a:lnSpc>
            <a:spcBef>
              <a:spcPts val="0"/>
            </a:spcBef>
            <a:spcAft>
              <a:spcPts val="0"/>
            </a:spcAft>
            <a:buFont typeface="Symbol"/>
            <a:buChar char=""/>
            <a:tabLst>
              <a:tab pos="228600" algn="l"/>
            </a:tabLst>
          </a:pPr>
          <a:endParaRPr lang="en-US" sz="800">
            <a:effectLst/>
            <a:latin typeface="Times New Roman"/>
            <a:ea typeface="Calibri"/>
          </a:endParaRPr>
        </a:p>
      </xdr:txBody>
    </xdr:sp>
    <xdr:clientData/>
  </xdr:twoCellAnchor>
  <xdr:twoCellAnchor editAs="oneCell">
    <xdr:from>
      <xdr:col>0</xdr:col>
      <xdr:colOff>0</xdr:colOff>
      <xdr:row>0</xdr:row>
      <xdr:rowOff>0</xdr:rowOff>
    </xdr:from>
    <xdr:to>
      <xdr:col>3</xdr:col>
      <xdr:colOff>168116</xdr:colOff>
      <xdr:row>0</xdr:row>
      <xdr:rowOff>609600</xdr:rowOff>
    </xdr:to>
    <xdr:pic>
      <xdr:nvPicPr>
        <xdr:cNvPr id="4" name="Picture 3">
          <a:extLst>
            <a:ext uri="{FF2B5EF4-FFF2-40B4-BE49-F238E27FC236}">
              <a16:creationId xmlns:a16="http://schemas.microsoft.com/office/drawing/2014/main" id="{42C36AA3-FDC8-4D0D-BA9F-DB428D3E2E3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335429" cy="6096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123827</xdr:colOff>
      <xdr:row>17</xdr:row>
      <xdr:rowOff>114299</xdr:rowOff>
    </xdr:from>
    <xdr:to>
      <xdr:col>4</xdr:col>
      <xdr:colOff>609601</xdr:colOff>
      <xdr:row>17</xdr:row>
      <xdr:rowOff>3495674</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51769" y="6224953"/>
          <a:ext cx="6061563" cy="3381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Rear engine type chassis with four wheel Tru-TracTM 4x4 drive</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Standard 164 inch wheel base with sharp steering axle cramp angles efficiently provide small turning circles</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Butterfly type hood enclosure for both chassis and auxiliary engines, opens with power assist for maintenance and repair access</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496 HP electronic turbocharged diesel T4F EPA emission certified chassis engine, includes ether start</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Allison RDS 4000, 6 speed transmission </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M-B “Torque Flow” transfer case featuring the Eaton Tru-Trac automatic differential. Single speed produces a wide torque / speed range. for low speed torque and speeds up to 45 MPH. Automatically and constantly proportions torque delivery between front and rear axles. Uses helical gears for positive and smooth torque transmission. </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M-B 29,000 pound front driving / steering axle with limited slip differential</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Dana 23,000 pound rear driving axle with limited slip differential</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Tapered spring suspension for smoother ride and increased driver control</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ABS air brake control system (4-channel) with automatic traction control</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Dual 125 gallon fuel tanks for drive and snow blower engines for up to12 hours of operation</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445/65R22.5 LR L traction tread front and rear tires</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M-B two-man, air ride cab: Panoramic view. All flat glass for easy and local replacement. Forward slope windshield. Four windshield wipers with three motor system for reduced linkage issues and to provide better snow removal on windshield. Air-ride driver and passenger seats with adjustable lumbar support. Standard features include FMVSS compliant lighting, side light bars, heated windshield, cab heater, heated power  mirrors, power windows, and FAA approved strobes on cab  and rear engine enclosure .</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Operator friendly, cab integrated microprocessor CAN bus controls with MDC (Monitor, Diagnose, Control) color screen display for chassis and equipment, with CAN joystick for attachment operation</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 yr warranty included in base unit.</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Consult M-B prior to order to confirm choice of options. </a:t>
          </a:r>
        </a:p>
        <a:p>
          <a:pPr marL="342900" marR="0" lvl="0" indent="-342900">
            <a:lnSpc>
              <a:spcPct val="115000"/>
            </a:lnSpc>
            <a:spcBef>
              <a:spcPts val="0"/>
            </a:spcBef>
            <a:spcAft>
              <a:spcPts val="0"/>
            </a:spcAft>
            <a:buFont typeface="Symbol"/>
            <a:buChar char=""/>
            <a:tabLst>
              <a:tab pos="228600" algn="l"/>
            </a:tabLst>
          </a:pPr>
          <a:endParaRPr kumimoji="0" lang="en-US" sz="8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twoCellAnchor editAs="oneCell">
    <xdr:from>
      <xdr:col>0</xdr:col>
      <xdr:colOff>0</xdr:colOff>
      <xdr:row>0</xdr:row>
      <xdr:rowOff>0</xdr:rowOff>
    </xdr:from>
    <xdr:to>
      <xdr:col>3</xdr:col>
      <xdr:colOff>171926</xdr:colOff>
      <xdr:row>0</xdr:row>
      <xdr:rowOff>609600</xdr:rowOff>
    </xdr:to>
    <xdr:pic>
      <xdr:nvPicPr>
        <xdr:cNvPr id="5" name="Picture 4">
          <a:extLst>
            <a:ext uri="{FF2B5EF4-FFF2-40B4-BE49-F238E27FC236}">
              <a16:creationId xmlns:a16="http://schemas.microsoft.com/office/drawing/2014/main" id="{2E01095E-DB79-4253-BFBF-FCB054C45FB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3</xdr:col>
      <xdr:colOff>401955</xdr:colOff>
      <xdr:row>0</xdr:row>
      <xdr:rowOff>628650</xdr:rowOff>
    </xdr:to>
    <xdr:pic>
      <xdr:nvPicPr>
        <xdr:cNvPr id="2" name="Picture 1">
          <a:extLst>
            <a:ext uri="{FF2B5EF4-FFF2-40B4-BE49-F238E27FC236}">
              <a16:creationId xmlns:a16="http://schemas.microsoft.com/office/drawing/2014/main" id="{ADDFB020-ABAD-49A8-BB71-671BAF596C9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1"/>
          <a:ext cx="5706428" cy="61912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104777</xdr:colOff>
      <xdr:row>17</xdr:row>
      <xdr:rowOff>114300</xdr:rowOff>
    </xdr:from>
    <xdr:to>
      <xdr:col>4</xdr:col>
      <xdr:colOff>647701</xdr:colOff>
      <xdr:row>17</xdr:row>
      <xdr:rowOff>3543299</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857252" y="5257800"/>
          <a:ext cx="6086474" cy="34289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Cab forward, rear engine chassis with four wheel Tru-Trac™ 4x4 drive</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Standard 164 inch wheel base with sharp steering axle cramp angles efficiently provide small turning circles</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Butterfly type hood enclosure for both chassis and auxiliary engines, opens with power assist for maintenance and repair access.</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Right side of drive engine enclosure rotates upward to allow full access to engine for maintenance and repair. </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375 HP electronic turbocharged diesel T4F EPA emission certified chassis engine, includes ether start</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Allison RDS 4000, 6 speed transmission </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M-B “Torque Flow” transfer case featuring the Eaton Tru-Trac automatic differential. Single speed produces a wide torque / speed range. for low speed torque and speeds up to 45 MPH. Automatically and constantly proportions torque delivery between front and rear axles. Uses helical gears for positive and smooth torque transmission</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M-B 29,000 pound front drive / steer axle with limited slip differential.</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Dana 23,000 pound rear drive axle with limited slip differential. </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Tapered spring suspension provides smoother ride and increased driver control</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ABS air brake control system (4-channel) with automatic traction control</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Dual 125 gallon fuel tanks for drive and broom engines for up to 12 hours of operation</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445/65R22.5 LR L traction tread front and rear tires</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Integrated microprocessor CAN bus controls, electric over hydraulic, for entire unit.</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M-B two-man, air ride cab: Panoramic view. All flat glass for easy and local replacement. Forward slope windshield. Four windshield wipers with three motor system for reduced linkage issues and provide better snow removal on windshield. Air-ride driver and passenger seats with adjustable lumbar suport. Standard features include FMVSS compliant lighting, side light bars, heated windshield, cab heater, heated power  mirrors, power windows, cab mounted FAA approved flashing strobe</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Operator friendly, cab integrated microprocessor CAN bus controls with MDC (Monitor, Diagnose, Control) ) color screen display for chassis and equipment, with CAN joystick for attachment operation</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1 yr warranty included in base unit.</a:t>
          </a:r>
        </a:p>
        <a:p>
          <a:pPr marL="342900" marR="0" lvl="0" indent="-342900">
            <a:lnSpc>
              <a:spcPct val="115000"/>
            </a:lnSpc>
            <a:spcBef>
              <a:spcPts val="0"/>
            </a:spcBef>
            <a:spcAft>
              <a:spcPts val="0"/>
            </a:spcAft>
            <a:buFont typeface="Symbol"/>
            <a:buChar char=""/>
            <a:tabLst>
              <a:tab pos="228600" algn="l"/>
            </a:tabLst>
          </a:pPr>
          <a:r>
            <a:rPr lang="en-US" sz="800">
              <a:effectLst/>
              <a:latin typeface="Arial" panose="020B0604020202020204" pitchFamily="34" charset="0"/>
              <a:ea typeface="Calibri"/>
              <a:cs typeface="Arial" panose="020B0604020202020204" pitchFamily="34" charset="0"/>
            </a:rPr>
            <a:t>Consult M-B prior to order to confirm choice of broom and other options. </a:t>
          </a:r>
        </a:p>
        <a:p>
          <a:pPr marL="342900" marR="0" lvl="0" indent="-342900">
            <a:lnSpc>
              <a:spcPct val="115000"/>
            </a:lnSpc>
            <a:spcBef>
              <a:spcPts val="0"/>
            </a:spcBef>
            <a:spcAft>
              <a:spcPts val="0"/>
            </a:spcAft>
            <a:buFont typeface="Symbol"/>
            <a:buChar char=""/>
            <a:tabLst>
              <a:tab pos="228600" algn="l"/>
            </a:tabLst>
          </a:pPr>
          <a:endParaRPr lang="en-US" sz="800">
            <a:effectLst/>
            <a:latin typeface="Arial" panose="020B0604020202020204" pitchFamily="34" charset="0"/>
            <a:ea typeface="Calibri"/>
            <a:cs typeface="Arial" panose="020B0604020202020204" pitchFamily="34" charset="0"/>
          </a:endParaRPr>
        </a:p>
        <a:p>
          <a:pPr marL="342900" marR="0" lvl="0" indent="-342900">
            <a:lnSpc>
              <a:spcPct val="115000"/>
            </a:lnSpc>
            <a:spcBef>
              <a:spcPts val="0"/>
            </a:spcBef>
            <a:spcAft>
              <a:spcPts val="0"/>
            </a:spcAft>
            <a:buFont typeface="Symbol"/>
            <a:buChar char=""/>
            <a:tabLst>
              <a:tab pos="228600" algn="l"/>
            </a:tabLst>
          </a:pPr>
          <a:endParaRPr lang="en-US" sz="800">
            <a:effectLst/>
            <a:latin typeface="Arial" panose="020B0604020202020204" pitchFamily="34" charset="0"/>
            <a:ea typeface="Calibri"/>
            <a:cs typeface="Arial" panose="020B0604020202020204" pitchFamily="34" charset="0"/>
          </a:endParaRPr>
        </a:p>
      </xdr:txBody>
    </xdr:sp>
    <xdr:clientData/>
  </xdr:twoCellAnchor>
  <xdr:twoCellAnchor editAs="oneCell">
    <xdr:from>
      <xdr:col>0</xdr:col>
      <xdr:colOff>0</xdr:colOff>
      <xdr:row>0</xdr:row>
      <xdr:rowOff>0</xdr:rowOff>
    </xdr:from>
    <xdr:to>
      <xdr:col>3</xdr:col>
      <xdr:colOff>168116</xdr:colOff>
      <xdr:row>0</xdr:row>
      <xdr:rowOff>609600</xdr:rowOff>
    </xdr:to>
    <xdr:pic>
      <xdr:nvPicPr>
        <xdr:cNvPr id="6" name="Picture 5">
          <a:extLst>
            <a:ext uri="{FF2B5EF4-FFF2-40B4-BE49-F238E27FC236}">
              <a16:creationId xmlns:a16="http://schemas.microsoft.com/office/drawing/2014/main" id="{4E46393A-295D-4711-B1DF-5C8C83A30FF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123826</xdr:colOff>
      <xdr:row>17</xdr:row>
      <xdr:rowOff>114301</xdr:rowOff>
    </xdr:from>
    <xdr:to>
      <xdr:col>4</xdr:col>
      <xdr:colOff>542925</xdr:colOff>
      <xdr:row>17</xdr:row>
      <xdr:rowOff>3663460</xdr:rowOff>
    </xdr:to>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988403" y="4906109"/>
          <a:ext cx="5980234" cy="35491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Cab forward, rear engine chassis with four wheel Tru-TracTM 4x4 drive</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Standard 164 inch wheel base with sharp steering axle cramp angles efficiently provide small turning circles</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Butterfly type hood engine enclosure, opens with power assist for maintenance and repair access</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375 HP electronic turbocharged diesel T4F EPA emission certified chassis engine, includes ether start</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Allison RDS 4000, 6 speed transmission </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M-B “Torque Flow” transfer case featuring the Eaton Tru-Trac automatic differential. Single speed produces a wide torque / speed range for low speed torque and speeds up to 45 MPH. Automatically and constantly proportions torque delivery between front and rear axles. Uses helical gears for positive and smooth torque transmission</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M-B 29,000 pound front drive / steer axle with limited slip differential.</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Dana 23,000 pound rear drive axle with limited slip differential. </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Tapered spring suspension for smoother ride and increased driver control</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ABS air brake control system (4-channel) with automatic traction control</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Dual 125 gallon fuel tanks for up to12 hours of operation</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445/65R22.5 LR L traction tread front and rear tires</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Integrated microprocessor CAN bus controls, electric over hydraulic, for entire unit</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M-B two-man, air ride cab: Panoramic view. All flat glass for easy and local replacement. Forward slope windshield. Four windshield wipers with three motor system for reduced linkage issues and provide better snow removal on windshield. Air-ride driver and passenger seats with adjustable lumbar suport. Standard features include FMVSS compliant lighting, side light bars, heated windshield, cab heater, heated power  mirrors, power windows, FAA approved strobe on top of cab</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Operator friendly, cab integrated microprocessor CAN bus controls with MDC (Monitor, Diagnose, Control) ) color screen display for chassis and equipment, with CAN joystick for attachment operation</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13,000 pounds of concrete ballast midship in 325 gallon poly containers</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 yr warranty included in base unit.</a:t>
          </a:r>
        </a:p>
        <a:p>
          <a:pPr marL="342900" marR="0" lvl="0" indent="-342900">
            <a:lnSpc>
              <a:spcPct val="115000"/>
            </a:lnSpc>
            <a:spcBef>
              <a:spcPts val="0"/>
            </a:spcBef>
            <a:spcAft>
              <a:spcPts val="0"/>
            </a:spcAft>
            <a:buFont typeface="Symbol"/>
            <a:buChar char=""/>
            <a:tabLst>
              <a:tab pos="228600" algn="l"/>
            </a:tabLst>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Consult M-B prior to order to confirm choice of options</a:t>
          </a:r>
        </a:p>
      </xdr:txBody>
    </xdr:sp>
    <xdr:clientData/>
  </xdr:twoCellAnchor>
  <xdr:twoCellAnchor editAs="oneCell">
    <xdr:from>
      <xdr:col>0</xdr:col>
      <xdr:colOff>63500</xdr:colOff>
      <xdr:row>0</xdr:row>
      <xdr:rowOff>0</xdr:rowOff>
    </xdr:from>
    <xdr:to>
      <xdr:col>3</xdr:col>
      <xdr:colOff>248761</xdr:colOff>
      <xdr:row>0</xdr:row>
      <xdr:rowOff>609600</xdr:rowOff>
    </xdr:to>
    <xdr:pic>
      <xdr:nvPicPr>
        <xdr:cNvPr id="7" name="Picture 6">
          <a:extLst>
            <a:ext uri="{FF2B5EF4-FFF2-40B4-BE49-F238E27FC236}">
              <a16:creationId xmlns:a16="http://schemas.microsoft.com/office/drawing/2014/main" id="{8CF27DFB-B20B-4BA3-BF2E-59AFB0B7A13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63500" y="0"/>
          <a:ext cx="5482114" cy="6096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146050</xdr:colOff>
      <xdr:row>17</xdr:row>
      <xdr:rowOff>124558</xdr:rowOff>
    </xdr:from>
    <xdr:to>
      <xdr:col>4</xdr:col>
      <xdr:colOff>571500</xdr:colOff>
      <xdr:row>17</xdr:row>
      <xdr:rowOff>3778250</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959338" y="4388827"/>
          <a:ext cx="6140450" cy="36536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Tractor type custom chassis with four wheel/power divider 4 x 4 drive</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Designed for airport plows, tow brooms, underbody scrapers, dump bodies, spreaders, de-icing and other as desired</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Standard 158 inch wheel base with sharp steering axle cramp angles efficiently provide small turning circles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Butterfly type hood engine enclosure, opens with power assist for maintenance and repair access</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496 HP electronic controlled turbocharged T4F EPA emission certified diesel engine is standard, includes ether start</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Allison RDS 4000, 6 speed transmission </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M-B front “Nose Box” single speed drop box produces low speed torque as well as speeds up to 45 MPH</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M-B 29,000 pound front drive / steer axle with locking differential.</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Dana 23,000 pound rear drive axle with locking differential.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ABS air brake control system (4-channel) with automatic traction control</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75 gallon fuel tanks for drive engine, for up to12 hours of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445/65R22.5 LR L traction tread front and rear tires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Integrated hydraulic controls for plow and other attachments.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Air ride cab mounts with driver and passenger seats with adjustable lumbar support</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Panoramic view. All flat glass for easy and local replacement. Forward slope windshield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Four windshield wipers with three motor system, for reduced linkage issues and provides better snow removal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Standard features include FMVSS compliant lighting, side light bars, heated windshield, cab heater, heated power mirrors, power windows, cab mounted FAA approved strobe</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Operator friendly, cab integrated microprocessor CAN bus controls with MDC (Monitor, Diagnose, Control) ) color screen display for chassis and equipment, with CAN joystick for attachment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Chassis side 5</a:t>
          </a:r>
          <a:r>
            <a:rPr kumimoji="0" lang="en-US" sz="800" b="0" i="0" u="none" strike="noStrike" kern="0" cap="none" spc="0" normalizeH="0" baseline="30000" noProof="0">
              <a:ln>
                <a:noFill/>
              </a:ln>
              <a:solidFill>
                <a:prstClr val="black"/>
              </a:solidFill>
              <a:effectLst/>
              <a:uLnTx/>
              <a:uFillTx/>
              <a:latin typeface="Arial" panose="020B0604020202020204" pitchFamily="34" charset="0"/>
              <a:ea typeface="Calibri"/>
              <a:cs typeface="Arial" panose="020B0604020202020204" pitchFamily="34" charset="0"/>
            </a:rPr>
            <a:t>th</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 wheel hitch and 9,000 pounds of steel ballast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1"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P5014-S-D Airport Reversible Plow: 14</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 foot plow length, Straight 50 inch plow height, DIN flat face hitch, steel cutting edge, two heavy duty single casters r</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eversible left and right up to 32 degrees.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Consult M-B prior to order to confirm choice of plow, engine, and other options. </a:t>
          </a:r>
          <a:endParaRPr kumimoji="0" lang="en-US" sz="800" b="0" i="1"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endParaRPr>
        </a:p>
        <a:p>
          <a:pPr>
            <a:buFont typeface="Symbol"/>
            <a:buChar char="·"/>
          </a:pPr>
          <a:endParaRPr lang="en-US" sz="800">
            <a:latin typeface="Arial" panose="020B0604020202020204" pitchFamily="34" charset="0"/>
            <a:cs typeface="Arial" panose="020B0604020202020204" pitchFamily="34" charset="0"/>
          </a:endParaRPr>
        </a:p>
      </xdr:txBody>
    </xdr:sp>
    <xdr:clientData/>
  </xdr:twoCellAnchor>
  <xdr:twoCellAnchor editAs="oneCell">
    <xdr:from>
      <xdr:col>0</xdr:col>
      <xdr:colOff>0</xdr:colOff>
      <xdr:row>0</xdr:row>
      <xdr:rowOff>0</xdr:rowOff>
    </xdr:from>
    <xdr:to>
      <xdr:col>3</xdr:col>
      <xdr:colOff>171926</xdr:colOff>
      <xdr:row>0</xdr:row>
      <xdr:rowOff>609600</xdr:rowOff>
    </xdr:to>
    <xdr:pic>
      <xdr:nvPicPr>
        <xdr:cNvPr id="4" name="Picture 3">
          <a:extLst>
            <a:ext uri="{FF2B5EF4-FFF2-40B4-BE49-F238E27FC236}">
              <a16:creationId xmlns:a16="http://schemas.microsoft.com/office/drawing/2014/main" id="{4AB3A412-EBDB-400F-9AD2-695DABBBDFF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0" y="0"/>
          <a:ext cx="5483066" cy="6096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206693</xdr:colOff>
      <xdr:row>1</xdr:row>
      <xdr:rowOff>0</xdr:rowOff>
    </xdr:to>
    <xdr:pic>
      <xdr:nvPicPr>
        <xdr:cNvPr id="2" name="Picture 1">
          <a:extLst>
            <a:ext uri="{FF2B5EF4-FFF2-40B4-BE49-F238E27FC236}">
              <a16:creationId xmlns:a16="http://schemas.microsoft.com/office/drawing/2014/main" id="{02F02095-7543-476C-A141-822EB0ED016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217"/>
        <a:stretch/>
      </xdr:blipFill>
      <xdr:spPr>
        <a:xfrm>
          <a:off x="1" y="0"/>
          <a:ext cx="5494972" cy="628650"/>
        </a:xfrm>
        <a:prstGeom prst="rect">
          <a:avLst/>
        </a:prstGeom>
      </xdr:spPr>
    </xdr:pic>
    <xdr:clientData/>
  </xdr:twoCellAnchor>
  <xdr:twoCellAnchor>
    <xdr:from>
      <xdr:col>1</xdr:col>
      <xdr:colOff>146050</xdr:colOff>
      <xdr:row>17</xdr:row>
      <xdr:rowOff>124558</xdr:rowOff>
    </xdr:from>
    <xdr:to>
      <xdr:col>4</xdr:col>
      <xdr:colOff>571500</xdr:colOff>
      <xdr:row>17</xdr:row>
      <xdr:rowOff>3778250</xdr:rowOff>
    </xdr:to>
    <xdr:sp macro="" textlink="">
      <xdr:nvSpPr>
        <xdr:cNvPr id="3" name="TextBox 2">
          <a:extLst>
            <a:ext uri="{FF2B5EF4-FFF2-40B4-BE49-F238E27FC236}">
              <a16:creationId xmlns:a16="http://schemas.microsoft.com/office/drawing/2014/main" id="{4B22B8C7-F16E-49EF-B613-016B14FFC783}"/>
            </a:ext>
          </a:extLst>
        </xdr:cNvPr>
        <xdr:cNvSpPr txBox="1"/>
      </xdr:nvSpPr>
      <xdr:spPr>
        <a:xfrm>
          <a:off x="963295" y="4565113"/>
          <a:ext cx="5856605" cy="36536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Tractor type custom chassis with four wheel/power divider 4 x 4 drive</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Designed for airport plows, tow brooms, underbody scrapers, dump bodies, spreaders, de-icing and other as desired</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Standard 158 inch wheel base with sharp steering axle cramp angles efficiently provide small turning circles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Butterfly type hood engine enclosure, opens with power assist for maintenance and repair access</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496 HP electronic controlled turbocharged T4F EPA emission certified diesel engine is standard, includes ether start</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Allison RDS 4000, 6 speed transmission </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M-B front “Nose Box” single speed drop box produces low speed torque as well as speeds up to 45 MPH</a:t>
          </a:r>
        </a:p>
        <a:p>
          <a:pPr marL="342900" marR="0" lvl="0" indent="-342900" defTabSz="914400" eaLnBrk="1" fontAlgn="auto" latinLnBrk="0" hangingPunct="1">
            <a:lnSpc>
              <a:spcPct val="115000"/>
            </a:lnSpc>
            <a:spcBef>
              <a:spcPts val="0"/>
            </a:spcBef>
            <a:spcAft>
              <a:spcPts val="0"/>
            </a:spcAft>
            <a:buClrTx/>
            <a:buSzTx/>
            <a:buFont typeface="Symbol"/>
            <a:buChar char=""/>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M-B 29,000 pound front drive / steer axle with locking differential.</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Dana 23,000 pound rear drive axle with locking differential.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ABS air brake control system (4-channel) with automatic traction control</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Dual 75 gallon fuel tanks for drive engine, for up to12 hours of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445/65R22.5 LR L traction tread front and rear tires</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Integrated hydraulic controls for plow and other attachments.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Air ride cab mounts with driver and passenger seats with adjustable lumbar support</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Panoramic view. All flat glass for easy and local replacement. Forward slope windshield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Four windshield wipers with three motor system, for reduced linkage issues and provides better snow removal </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Standard features include FMVSS compliant lighting, side light bars, heated windshield, cab heater, heated power mirrors, power windows, cab mounted FAA approved strobe</a:t>
          </a:r>
        </a:p>
        <a:p>
          <a:pPr marL="342900" marR="0" lvl="0" indent="-342900" defTabSz="914400" eaLnBrk="1" fontAlgn="auto" latinLnBrk="0" hangingPunct="1">
            <a:lnSpc>
              <a:spcPct val="115000"/>
            </a:lnSpc>
            <a:spcBef>
              <a:spcPts val="0"/>
            </a:spcBef>
            <a:spcAft>
              <a:spcPts val="0"/>
            </a:spcAft>
            <a:buClrTx/>
            <a:buSzTx/>
            <a:buFont typeface="Symbol"/>
            <a:buChar char=""/>
            <a:tabLst>
              <a:tab pos="4572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Operator friendly, cab integrated microprocessor CAN bus controls with MDC (Monitor, Diagnose, Control) ) color screen display for chassis and equipment, with CAN joystick for attachment operation</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Chassis side 5</a:t>
          </a:r>
          <a:r>
            <a:rPr kumimoji="0" lang="en-US" sz="800" b="0" i="0" u="none" strike="noStrike" kern="0" cap="none" spc="0" normalizeH="0" baseline="30000" noProof="0">
              <a:ln>
                <a:noFill/>
              </a:ln>
              <a:solidFill>
                <a:prstClr val="black"/>
              </a:solidFill>
              <a:effectLst/>
              <a:uLnTx/>
              <a:uFillTx/>
              <a:latin typeface="Arial" panose="020B0604020202020204" pitchFamily="34" charset="0"/>
              <a:ea typeface="Calibri"/>
              <a:cs typeface="Arial" panose="020B0604020202020204" pitchFamily="34" charset="0"/>
            </a:rPr>
            <a:t>th</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 wheel hitch and 9,000 pounds of steel ballast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1"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P5014-S-D Airport Reversible Plow: 14</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rPr>
            <a:t> foot plow length, Straight 50 inch plow height, DIN flat face hitch, steel cutting edge, two heavy duty single casters r</a:t>
          </a:r>
          <a:r>
            <a:rPr kumimoji="0" lang="en-US" sz="8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eversible left and right up to 32 degrees. </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1 yr warranty included in base unit.</a:t>
          </a:r>
        </a:p>
        <a:p>
          <a:pPr marL="342900" marR="0" lvl="0" indent="-342900" defTabSz="914400" eaLnBrk="1" fontAlgn="auto" latinLnBrk="0" hangingPunct="1">
            <a:lnSpc>
              <a:spcPct val="115000"/>
            </a:lnSpc>
            <a:spcBef>
              <a:spcPts val="0"/>
            </a:spcBef>
            <a:spcAft>
              <a:spcPts val="0"/>
            </a:spcAft>
            <a:buClrTx/>
            <a:buSzTx/>
            <a:buFont typeface="Symbol"/>
            <a:buChar char=""/>
            <a:tabLst>
              <a:tab pos="228600" algn="l"/>
            </a:tabLst>
            <a:defRPr/>
          </a:pPr>
          <a:r>
            <a:rPr kumimoji="0" lang="en-US" sz="800" b="0" i="1"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Consult M-B prior to order to confirm choice of plow, engine, and other options. </a:t>
          </a:r>
          <a:endParaRPr kumimoji="0" lang="en-US" sz="800" b="0" i="1" u="none" strike="noStrike" kern="0" cap="none" spc="0" normalizeH="0" baseline="0" noProof="0">
            <a:ln>
              <a:noFill/>
            </a:ln>
            <a:solidFill>
              <a:prstClr val="black"/>
            </a:solidFill>
            <a:effectLst/>
            <a:uLnTx/>
            <a:uFillTx/>
            <a:latin typeface="Arial" panose="020B0604020202020204" pitchFamily="34" charset="0"/>
            <a:ea typeface="Calibri"/>
            <a:cs typeface="Arial" panose="020B0604020202020204" pitchFamily="34" charset="0"/>
          </a:endParaRPr>
        </a:p>
        <a:p>
          <a:pPr>
            <a:buFont typeface="Symbol"/>
            <a:buChar char="·"/>
          </a:pPr>
          <a:endParaRPr lang="en-US" sz="8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7"/>
  <sheetViews>
    <sheetView showGridLines="0" zoomScaleNormal="100" workbookViewId="0">
      <selection activeCell="E4" sqref="E4"/>
    </sheetView>
  </sheetViews>
  <sheetFormatPr defaultColWidth="9.109375" defaultRowHeight="13.8" x14ac:dyDescent="0.25"/>
  <cols>
    <col min="1" max="1" width="8" style="24" customWidth="1"/>
    <col min="2" max="2" width="25.5546875" style="22" customWidth="1"/>
    <col min="3" max="3" width="70.5546875" style="22" customWidth="1"/>
    <col min="4" max="16384" width="9.109375" style="22"/>
  </cols>
  <sheetData>
    <row r="1" spans="1:7" ht="49.2" customHeight="1" x14ac:dyDescent="0.3">
      <c r="A1" s="22"/>
      <c r="E1" s="420"/>
      <c r="F1" s="420"/>
      <c r="G1" s="420"/>
    </row>
    <row r="2" spans="1:7" ht="24.6" customHeight="1" x14ac:dyDescent="0.3">
      <c r="A2" s="23">
        <v>45631</v>
      </c>
      <c r="B2" s="24"/>
      <c r="C2" s="418" t="s">
        <v>440</v>
      </c>
      <c r="E2" s="25"/>
      <c r="F2" s="25"/>
      <c r="G2" s="25"/>
    </row>
    <row r="3" spans="1:7" ht="14.25" customHeight="1" x14ac:dyDescent="0.25">
      <c r="A3" s="26"/>
      <c r="B3" s="27" t="s">
        <v>170</v>
      </c>
      <c r="C3" s="27" t="s">
        <v>171</v>
      </c>
    </row>
    <row r="4" spans="1:7" ht="25.2" customHeight="1" x14ac:dyDescent="0.25">
      <c r="A4" s="403"/>
      <c r="B4" s="29" t="s">
        <v>506</v>
      </c>
      <c r="C4" s="30" t="s">
        <v>507</v>
      </c>
    </row>
    <row r="5" spans="1:7" ht="25.5" customHeight="1" x14ac:dyDescent="0.25">
      <c r="A5" s="28"/>
      <c r="B5" s="408" t="s">
        <v>120</v>
      </c>
      <c r="C5" s="30" t="s">
        <v>172</v>
      </c>
    </row>
    <row r="6" spans="1:7" ht="39.6" x14ac:dyDescent="0.25">
      <c r="A6" s="28"/>
      <c r="B6" s="408" t="s">
        <v>162</v>
      </c>
      <c r="C6" s="30" t="s">
        <v>173</v>
      </c>
    </row>
    <row r="7" spans="1:7" ht="39.6" x14ac:dyDescent="0.25">
      <c r="A7" s="28"/>
      <c r="B7" s="409" t="s">
        <v>515</v>
      </c>
      <c r="C7" s="30" t="s">
        <v>516</v>
      </c>
    </row>
    <row r="8" spans="1:7" ht="44.25" customHeight="1" x14ac:dyDescent="0.25">
      <c r="A8" s="31"/>
      <c r="B8" s="408" t="s">
        <v>169</v>
      </c>
      <c r="C8" s="30" t="s">
        <v>174</v>
      </c>
    </row>
    <row r="9" spans="1:7" ht="39.6" x14ac:dyDescent="0.25">
      <c r="A9" s="32"/>
      <c r="B9" s="408" t="s">
        <v>176</v>
      </c>
      <c r="C9" s="30" t="s">
        <v>175</v>
      </c>
    </row>
    <row r="10" spans="1:7" ht="39.6" x14ac:dyDescent="0.25">
      <c r="A10" s="32"/>
      <c r="B10" s="408" t="s">
        <v>64</v>
      </c>
      <c r="C10" s="30" t="s">
        <v>184</v>
      </c>
    </row>
    <row r="11" spans="1:7" ht="52.8" x14ac:dyDescent="0.25">
      <c r="A11" s="32"/>
      <c r="B11" s="408" t="s">
        <v>508</v>
      </c>
      <c r="C11" s="30" t="s">
        <v>509</v>
      </c>
    </row>
    <row r="12" spans="1:7" ht="26.4" x14ac:dyDescent="0.25">
      <c r="A12" s="32"/>
      <c r="B12" s="409" t="s">
        <v>210</v>
      </c>
      <c r="C12" s="33" t="s">
        <v>216</v>
      </c>
    </row>
    <row r="13" spans="1:7" ht="28.8" x14ac:dyDescent="0.25">
      <c r="A13" s="32"/>
      <c r="B13" s="408" t="s">
        <v>195</v>
      </c>
      <c r="C13" s="30" t="s">
        <v>196</v>
      </c>
    </row>
    <row r="14" spans="1:7" ht="26.4" x14ac:dyDescent="0.25">
      <c r="A14" s="32"/>
      <c r="B14" s="408" t="s">
        <v>411</v>
      </c>
      <c r="C14" s="30" t="s">
        <v>412</v>
      </c>
    </row>
    <row r="15" spans="1:7" ht="26.4" x14ac:dyDescent="0.25">
      <c r="A15" s="32"/>
      <c r="B15" s="408" t="s">
        <v>177</v>
      </c>
      <c r="C15" s="30" t="s">
        <v>185</v>
      </c>
    </row>
    <row r="16" spans="1:7" ht="26.4" x14ac:dyDescent="0.25">
      <c r="A16" s="32"/>
      <c r="B16" s="408" t="s">
        <v>178</v>
      </c>
      <c r="C16" s="30" t="s">
        <v>186</v>
      </c>
    </row>
    <row r="17" spans="1:3" ht="39.6" x14ac:dyDescent="0.25">
      <c r="A17" s="28"/>
      <c r="B17" s="408" t="s">
        <v>179</v>
      </c>
      <c r="C17" s="30" t="s">
        <v>187</v>
      </c>
    </row>
    <row r="18" spans="1:3" ht="26.4" x14ac:dyDescent="0.25">
      <c r="A18" s="32"/>
      <c r="B18" s="408" t="s">
        <v>180</v>
      </c>
      <c r="C18" s="30" t="s">
        <v>188</v>
      </c>
    </row>
    <row r="19" spans="1:3" ht="39.6" x14ac:dyDescent="0.25">
      <c r="A19" s="32"/>
      <c r="B19" s="408" t="s">
        <v>181</v>
      </c>
      <c r="C19" s="30" t="s">
        <v>189</v>
      </c>
    </row>
    <row r="20" spans="1:3" ht="26.4" x14ac:dyDescent="0.25">
      <c r="A20" s="32"/>
      <c r="B20" s="408" t="s">
        <v>409</v>
      </c>
      <c r="C20" s="30" t="s">
        <v>410</v>
      </c>
    </row>
    <row r="21" spans="1:3" ht="26.4" x14ac:dyDescent="0.25">
      <c r="A21" s="32"/>
      <c r="B21" s="408" t="s">
        <v>182</v>
      </c>
      <c r="C21" s="30" t="s">
        <v>190</v>
      </c>
    </row>
    <row r="22" spans="1:3" ht="39.6" x14ac:dyDescent="0.25">
      <c r="A22" s="32"/>
      <c r="B22" s="408" t="s">
        <v>57</v>
      </c>
      <c r="C22" s="30" t="s">
        <v>191</v>
      </c>
    </row>
    <row r="23" spans="1:3" ht="26.4" x14ac:dyDescent="0.25">
      <c r="A23" s="32"/>
      <c r="B23" s="408" t="s">
        <v>137</v>
      </c>
      <c r="C23" s="30" t="s">
        <v>192</v>
      </c>
    </row>
    <row r="24" spans="1:3" ht="26.4" x14ac:dyDescent="0.25">
      <c r="A24" s="32"/>
      <c r="B24" s="408" t="s">
        <v>183</v>
      </c>
      <c r="C24" s="30" t="s">
        <v>193</v>
      </c>
    </row>
    <row r="25" spans="1:3" x14ac:dyDescent="0.25">
      <c r="A25" s="32"/>
      <c r="B25" s="34"/>
      <c r="C25" s="35"/>
    </row>
    <row r="26" spans="1:3" x14ac:dyDescent="0.25">
      <c r="A26" s="28"/>
      <c r="B26" s="34"/>
      <c r="C26" s="35"/>
    </row>
    <row r="27" spans="1:3" x14ac:dyDescent="0.25">
      <c r="A27" s="32"/>
      <c r="B27" s="34"/>
      <c r="C27" s="35"/>
    </row>
  </sheetData>
  <sheetProtection sheet="1" objects="1" scenarios="1"/>
  <mergeCells count="1">
    <mergeCell ref="E1:G1"/>
  </mergeCells>
  <pageMargins left="0.25" right="0.25" top="0.75" bottom="0.75" header="0.3" footer="0.3"/>
  <pageSetup scale="90" orientation="portrait" r:id="rId1"/>
  <headerFooter>
    <oddHeader>&amp;CPrice Summary Sheet - M-B Companies, Inc.</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72"/>
  <sheetViews>
    <sheetView showGridLines="0" zoomScale="120" zoomScaleNormal="120" zoomScalePageLayoutView="130" workbookViewId="0">
      <selection activeCell="E2" sqref="E2"/>
    </sheetView>
  </sheetViews>
  <sheetFormatPr defaultRowHeight="14.4" x14ac:dyDescent="0.3"/>
  <cols>
    <col min="1" max="1" width="11.88671875" customWidth="1"/>
    <col min="2" max="2" width="60.88671875" customWidth="1"/>
    <col min="3" max="3" width="4.88671875" style="218" customWidth="1"/>
    <col min="4" max="4" width="13.109375" customWidth="1"/>
    <col min="5" max="5" width="15" customWidth="1"/>
    <col min="6" max="6" width="12.5546875" customWidth="1"/>
    <col min="8" max="8" width="12.109375" bestFit="1" customWidth="1"/>
  </cols>
  <sheetData>
    <row r="1" spans="1:8" s="22" customFormat="1" ht="49.95" customHeight="1" x14ac:dyDescent="0.3">
      <c r="C1" s="24"/>
      <c r="E1" s="420"/>
      <c r="F1" s="420"/>
      <c r="G1" s="420"/>
    </row>
    <row r="2" spans="1:8" s="40" customFormat="1" ht="10.199999999999999" x14ac:dyDescent="0.2">
      <c r="A2" s="23">
        <v>45631</v>
      </c>
      <c r="B2" s="36"/>
      <c r="C2" s="37"/>
      <c r="D2" s="38"/>
      <c r="E2" s="39"/>
    </row>
    <row r="3" spans="1:8" s="45" customFormat="1" ht="11.4" customHeight="1" x14ac:dyDescent="0.2">
      <c r="A3" s="41" t="s">
        <v>3</v>
      </c>
      <c r="B3" s="42"/>
      <c r="C3" s="43"/>
      <c r="D3" s="42"/>
      <c r="E3" s="44" t="s">
        <v>2</v>
      </c>
    </row>
    <row r="4" spans="1:8" s="40" customFormat="1" ht="11.4" customHeight="1" x14ac:dyDescent="0.2">
      <c r="A4" s="46" t="s">
        <v>140</v>
      </c>
      <c r="B4" s="133"/>
      <c r="C4" s="427" t="s">
        <v>22</v>
      </c>
      <c r="D4" s="428"/>
      <c r="E4" s="134"/>
    </row>
    <row r="5" spans="1:8" s="40" customFormat="1" ht="11.4" customHeight="1" x14ac:dyDescent="0.2">
      <c r="A5" s="46" t="s">
        <v>141</v>
      </c>
      <c r="B5" s="133"/>
      <c r="C5" s="427" t="s">
        <v>23</v>
      </c>
      <c r="D5" s="428"/>
      <c r="E5" s="135"/>
    </row>
    <row r="6" spans="1:8" s="40" customFormat="1" ht="23.1" customHeight="1" x14ac:dyDescent="0.2">
      <c r="A6" s="47" t="s">
        <v>142</v>
      </c>
      <c r="B6" s="133"/>
      <c r="C6" s="427" t="s">
        <v>21</v>
      </c>
      <c r="D6" s="428"/>
      <c r="E6" s="135"/>
    </row>
    <row r="7" spans="1:8" s="40" customFormat="1" ht="11.4" customHeight="1" x14ac:dyDescent="0.2">
      <c r="A7" s="46" t="s">
        <v>143</v>
      </c>
      <c r="B7" s="133"/>
      <c r="C7" s="427" t="s">
        <v>24</v>
      </c>
      <c r="D7" s="428"/>
      <c r="E7" s="134"/>
    </row>
    <row r="8" spans="1:8" s="40" customFormat="1" ht="23.1" customHeight="1" x14ac:dyDescent="0.2">
      <c r="A8" s="47" t="s">
        <v>163</v>
      </c>
      <c r="B8" s="136"/>
      <c r="C8" s="427" t="s">
        <v>4</v>
      </c>
      <c r="D8" s="428"/>
      <c r="E8" s="135"/>
    </row>
    <row r="9" spans="1:8" x14ac:dyDescent="0.3">
      <c r="A9" s="40"/>
      <c r="B9" s="40"/>
      <c r="C9" s="45"/>
      <c r="D9" s="40"/>
      <c r="E9" s="40"/>
      <c r="F9" s="40"/>
    </row>
    <row r="10" spans="1:8" x14ac:dyDescent="0.3">
      <c r="A10" s="424" t="s">
        <v>5</v>
      </c>
      <c r="B10" s="425"/>
      <c r="C10" s="425"/>
      <c r="D10" s="425"/>
      <c r="E10" s="425"/>
      <c r="F10" s="40"/>
    </row>
    <row r="11" spans="1:8" ht="11.25" customHeight="1" x14ac:dyDescent="0.3">
      <c r="A11" s="443" t="s">
        <v>25</v>
      </c>
      <c r="B11" s="443"/>
      <c r="C11" s="188"/>
      <c r="D11" s="188"/>
      <c r="E11" s="188"/>
      <c r="F11" s="40"/>
    </row>
    <row r="12" spans="1:8" ht="11.25" customHeight="1" x14ac:dyDescent="0.3">
      <c r="A12" s="444" t="s">
        <v>139</v>
      </c>
      <c r="B12" s="444"/>
      <c r="C12" s="188"/>
      <c r="D12" s="188"/>
      <c r="E12" s="188"/>
      <c r="F12" s="40"/>
    </row>
    <row r="13" spans="1:8" ht="11.25" customHeight="1" x14ac:dyDescent="0.3">
      <c r="A13" s="444" t="s">
        <v>26</v>
      </c>
      <c r="B13" s="444"/>
      <c r="C13" s="188"/>
      <c r="D13" s="188"/>
      <c r="E13" s="188"/>
      <c r="F13" s="189"/>
    </row>
    <row r="14" spans="1:8" ht="11.25" customHeight="1" x14ac:dyDescent="0.3">
      <c r="A14" s="186"/>
      <c r="B14" s="186"/>
      <c r="C14" s="190"/>
      <c r="D14" s="187"/>
      <c r="E14" s="187"/>
      <c r="F14" s="93"/>
      <c r="H14" s="191"/>
    </row>
    <row r="15" spans="1:8" ht="34.950000000000003" customHeight="1" x14ac:dyDescent="0.3">
      <c r="A15" s="192" t="s">
        <v>0</v>
      </c>
      <c r="B15" s="193" t="s">
        <v>6</v>
      </c>
      <c r="C15" s="193" t="s">
        <v>20</v>
      </c>
      <c r="D15" s="193" t="s">
        <v>7</v>
      </c>
      <c r="E15" s="193" t="s">
        <v>433</v>
      </c>
      <c r="F15" s="1" t="s">
        <v>437</v>
      </c>
    </row>
    <row r="16" spans="1:8" ht="108" customHeight="1" x14ac:dyDescent="0.3">
      <c r="A16" s="194" t="s">
        <v>203</v>
      </c>
      <c r="B16" s="60"/>
      <c r="C16" s="220">
        <v>1</v>
      </c>
      <c r="D16" s="61">
        <v>171475</v>
      </c>
      <c r="E16" s="2">
        <f>C16*D16</f>
        <v>171475</v>
      </c>
      <c r="F16" s="195">
        <f>E16-(E16*2%)</f>
        <v>168045.5</v>
      </c>
    </row>
    <row r="17" spans="1:8" ht="11.25" customHeight="1" x14ac:dyDescent="0.3">
      <c r="A17" s="196"/>
      <c r="B17" s="197" t="s">
        <v>63</v>
      </c>
      <c r="C17" s="198"/>
      <c r="D17" s="3"/>
      <c r="E17" s="199"/>
      <c r="F17" s="68"/>
    </row>
    <row r="18" spans="1:8" ht="249" customHeight="1" x14ac:dyDescent="0.3">
      <c r="A18" s="167"/>
      <c r="B18" s="432"/>
      <c r="C18" s="433"/>
      <c r="D18" s="433"/>
      <c r="E18" s="433"/>
      <c r="F18" s="72"/>
    </row>
    <row r="19" spans="1:8" x14ac:dyDescent="0.3">
      <c r="A19" s="167"/>
      <c r="B19" s="168"/>
      <c r="C19" s="167"/>
      <c r="D19" s="200" t="s">
        <v>8</v>
      </c>
      <c r="E19" s="201">
        <f>SUM(E16)</f>
        <v>171475</v>
      </c>
      <c r="F19" s="202">
        <f>SUM(F16)</f>
        <v>168045.5</v>
      </c>
    </row>
    <row r="20" spans="1:8" ht="15" thickBot="1" x14ac:dyDescent="0.35">
      <c r="A20" s="167"/>
      <c r="B20" s="168" t="s">
        <v>2</v>
      </c>
      <c r="C20" s="167"/>
      <c r="D20" s="200" t="s">
        <v>9</v>
      </c>
      <c r="E20" s="203"/>
      <c r="F20" s="204"/>
    </row>
    <row r="21" spans="1:8" ht="15" thickBot="1" x14ac:dyDescent="0.35">
      <c r="A21" s="167"/>
      <c r="B21" s="205" t="s">
        <v>17</v>
      </c>
      <c r="C21" s="167"/>
      <c r="D21" s="206" t="s">
        <v>1</v>
      </c>
      <c r="E21" s="80">
        <f>SUM(E19:E20)</f>
        <v>171475</v>
      </c>
      <c r="F21" s="76">
        <f>SUM(F19:F20)</f>
        <v>168045.5</v>
      </c>
    </row>
    <row r="22" spans="1:8" x14ac:dyDescent="0.3">
      <c r="A22" s="207" t="s">
        <v>99</v>
      </c>
      <c r="B22" s="208"/>
      <c r="C22" s="45"/>
      <c r="D22" s="209"/>
      <c r="E22" s="209"/>
      <c r="F22" s="72"/>
    </row>
    <row r="23" spans="1:8" x14ac:dyDescent="0.3">
      <c r="A23" s="167"/>
      <c r="B23" s="84" t="s">
        <v>319</v>
      </c>
      <c r="C23" s="85"/>
      <c r="D23" s="68"/>
      <c r="E23" s="94"/>
      <c r="F23" s="68"/>
    </row>
    <row r="24" spans="1:8" ht="21.6" x14ac:dyDescent="0.3">
      <c r="A24" s="167"/>
      <c r="B24" s="91" t="s">
        <v>204</v>
      </c>
      <c r="C24" s="15"/>
      <c r="D24" s="210">
        <v>24025</v>
      </c>
      <c r="E24" s="90">
        <f t="shared" ref="E24:E27" si="0">C24*D24</f>
        <v>0</v>
      </c>
      <c r="F24" s="76">
        <f>E24-(E24*2%)</f>
        <v>0</v>
      </c>
      <c r="H24" s="211"/>
    </row>
    <row r="25" spans="1:8" x14ac:dyDescent="0.3">
      <c r="A25" s="167"/>
      <c r="B25" s="84" t="s">
        <v>205</v>
      </c>
      <c r="C25" s="15"/>
      <c r="D25" s="86"/>
      <c r="E25" s="87"/>
      <c r="F25" s="68"/>
    </row>
    <row r="26" spans="1:8" x14ac:dyDescent="0.3">
      <c r="A26" s="167"/>
      <c r="B26" s="89" t="s">
        <v>206</v>
      </c>
      <c r="C26" s="15"/>
      <c r="D26" s="212">
        <v>71203</v>
      </c>
      <c r="E26" s="90">
        <f t="shared" si="0"/>
        <v>0</v>
      </c>
      <c r="F26" s="76">
        <f t="shared" ref="F26:F27" si="1">E26-(E26*2%)</f>
        <v>0</v>
      </c>
      <c r="H26" s="211"/>
    </row>
    <row r="27" spans="1:8" x14ac:dyDescent="0.3">
      <c r="A27" s="167"/>
      <c r="B27" s="89" t="s">
        <v>207</v>
      </c>
      <c r="C27" s="15"/>
      <c r="D27" s="212">
        <v>136023</v>
      </c>
      <c r="E27" s="90">
        <f t="shared" si="0"/>
        <v>0</v>
      </c>
      <c r="F27" s="76">
        <f t="shared" si="1"/>
        <v>0</v>
      </c>
      <c r="H27" s="211"/>
    </row>
    <row r="28" spans="1:8" x14ac:dyDescent="0.3">
      <c r="A28" s="167"/>
      <c r="B28" s="89"/>
      <c r="C28" s="15"/>
      <c r="D28" s="212"/>
      <c r="E28" s="90"/>
      <c r="F28" s="72"/>
      <c r="H28" s="211"/>
    </row>
    <row r="29" spans="1:8" ht="15" thickBot="1" x14ac:dyDescent="0.35">
      <c r="A29" s="168"/>
      <c r="B29" s="174" t="s">
        <v>208</v>
      </c>
      <c r="C29" s="221"/>
      <c r="D29" s="213">
        <v>2522</v>
      </c>
      <c r="E29" s="160">
        <f>C29*D29</f>
        <v>0</v>
      </c>
      <c r="F29" s="159">
        <f>E29-(E29*2%)</f>
        <v>0</v>
      </c>
    </row>
    <row r="30" spans="1:8" x14ac:dyDescent="0.3">
      <c r="A30" s="131"/>
      <c r="B30" s="214" t="s">
        <v>27</v>
      </c>
      <c r="C30" s="18"/>
      <c r="D30" s="112"/>
      <c r="E30" s="112">
        <f>SUM(E24:E29)</f>
        <v>0</v>
      </c>
      <c r="F30" s="112">
        <f>SUM(F24:F29)</f>
        <v>0</v>
      </c>
    </row>
    <row r="31" spans="1:8" x14ac:dyDescent="0.3">
      <c r="A31" s="131"/>
      <c r="B31" s="115" t="s">
        <v>98</v>
      </c>
      <c r="C31" s="15"/>
      <c r="D31" s="72"/>
      <c r="E31" s="76">
        <f>E21</f>
        <v>171475</v>
      </c>
      <c r="F31" s="76">
        <f>F21</f>
        <v>168045.5</v>
      </c>
    </row>
    <row r="32" spans="1:8" x14ac:dyDescent="0.3">
      <c r="A32" s="131"/>
      <c r="B32" s="115" t="s">
        <v>429</v>
      </c>
      <c r="C32" s="15"/>
      <c r="D32" s="72"/>
      <c r="E32" s="118">
        <f>SUM(E30:E31)</f>
        <v>171475</v>
      </c>
      <c r="F32" s="118">
        <f>SUM(F30:F31)</f>
        <v>168045.5</v>
      </c>
    </row>
    <row r="33" spans="1:6" ht="27" customHeight="1" x14ac:dyDescent="0.3">
      <c r="A33" s="130"/>
      <c r="C33" s="15"/>
      <c r="D33" s="72"/>
      <c r="E33" s="72"/>
      <c r="F33" s="72"/>
    </row>
    <row r="34" spans="1:6" x14ac:dyDescent="0.3">
      <c r="A34" s="130"/>
      <c r="B34" s="40"/>
      <c r="C34" s="15"/>
      <c r="D34" s="72"/>
      <c r="E34" s="72"/>
      <c r="F34" s="72"/>
    </row>
    <row r="35" spans="1:6" x14ac:dyDescent="0.3">
      <c r="A35" s="131"/>
      <c r="B35" s="172" t="s">
        <v>430</v>
      </c>
      <c r="C35" s="139">
        <v>0</v>
      </c>
      <c r="D35" s="76">
        <f>(F32*C35)</f>
        <v>0</v>
      </c>
      <c r="E35" s="118">
        <f>E32-D35</f>
        <v>171475</v>
      </c>
      <c r="F35" s="118">
        <f>F32-D35</f>
        <v>168045.5</v>
      </c>
    </row>
    <row r="36" spans="1:6" x14ac:dyDescent="0.3">
      <c r="A36" s="131"/>
      <c r="B36" s="40"/>
      <c r="C36" s="15"/>
      <c r="D36" s="72"/>
      <c r="E36" s="72"/>
      <c r="F36" s="72"/>
    </row>
    <row r="37" spans="1:6" x14ac:dyDescent="0.3">
      <c r="A37" s="131"/>
      <c r="B37" s="215" t="s">
        <v>100</v>
      </c>
      <c r="C37" s="15"/>
      <c r="D37" s="72"/>
      <c r="E37" s="72"/>
      <c r="F37" s="72"/>
    </row>
    <row r="38" spans="1:6" x14ac:dyDescent="0.3">
      <c r="A38" s="131"/>
      <c r="B38" s="216" t="s">
        <v>101</v>
      </c>
      <c r="C38" s="15"/>
      <c r="D38" s="72"/>
      <c r="E38" s="72"/>
      <c r="F38" s="72"/>
    </row>
    <row r="39" spans="1:6" x14ac:dyDescent="0.3">
      <c r="A39" s="131"/>
      <c r="B39" s="115"/>
      <c r="C39" s="15"/>
      <c r="D39" s="72"/>
      <c r="E39" s="72"/>
      <c r="F39" s="72"/>
    </row>
    <row r="40" spans="1:6" ht="21.6" x14ac:dyDescent="0.3">
      <c r="A40" s="131"/>
      <c r="B40" s="172" t="s">
        <v>167</v>
      </c>
      <c r="C40" s="15">
        <v>0</v>
      </c>
      <c r="D40" s="6">
        <v>11</v>
      </c>
      <c r="E40" s="6">
        <f>C40*D40</f>
        <v>0</v>
      </c>
      <c r="F40" s="76">
        <f>C40*D40</f>
        <v>0</v>
      </c>
    </row>
    <row r="41" spans="1:6" x14ac:dyDescent="0.3">
      <c r="A41" s="131"/>
      <c r="B41" s="125" t="s">
        <v>1</v>
      </c>
      <c r="C41" s="45"/>
      <c r="D41" s="40"/>
      <c r="E41" s="126">
        <f>SUM(E35:E40)</f>
        <v>171475</v>
      </c>
      <c r="F41" s="40"/>
    </row>
    <row r="42" spans="1:6" x14ac:dyDescent="0.3">
      <c r="A42" s="131"/>
      <c r="B42" s="40"/>
      <c r="C42" s="45"/>
      <c r="D42" s="40"/>
      <c r="E42" s="40"/>
      <c r="F42" s="40"/>
    </row>
    <row r="43" spans="1:6" x14ac:dyDescent="0.3">
      <c r="B43" s="40"/>
      <c r="C43" s="45"/>
      <c r="D43" s="40"/>
      <c r="E43" s="128" t="s">
        <v>428</v>
      </c>
      <c r="F43" s="128" t="s">
        <v>438</v>
      </c>
    </row>
    <row r="44" spans="1:6" s="40" customFormat="1" ht="11.4" customHeight="1" x14ac:dyDescent="0.2">
      <c r="C44" s="45"/>
    </row>
    <row r="45" spans="1:6" ht="20.399999999999999" x14ac:dyDescent="0.3">
      <c r="B45" s="217" t="s">
        <v>209</v>
      </c>
    </row>
    <row r="46" spans="1:6" x14ac:dyDescent="0.3">
      <c r="B46" s="219"/>
    </row>
    <row r="47" spans="1:6" x14ac:dyDescent="0.3">
      <c r="A47" s="425"/>
      <c r="B47" s="425"/>
    </row>
    <row r="48" spans="1:6" s="40" customFormat="1" ht="10.199999999999999" x14ac:dyDescent="0.2">
      <c r="A48" s="434"/>
      <c r="B48" s="434"/>
      <c r="C48" s="45"/>
    </row>
    <row r="49" spans="1:6" x14ac:dyDescent="0.3">
      <c r="A49" s="425"/>
      <c r="B49" s="425"/>
    </row>
    <row r="50" spans="1:6" x14ac:dyDescent="0.3">
      <c r="A50" s="187"/>
      <c r="B50" s="187"/>
    </row>
    <row r="51" spans="1:6" x14ac:dyDescent="0.3">
      <c r="A51" s="49"/>
      <c r="B51" s="49"/>
    </row>
    <row r="53" spans="1:6" x14ac:dyDescent="0.3">
      <c r="A53" s="21"/>
      <c r="B53" s="21"/>
      <c r="C53" s="222"/>
      <c r="D53" s="21"/>
      <c r="E53" s="21"/>
      <c r="F53" s="21"/>
    </row>
    <row r="54" spans="1:6" x14ac:dyDescent="0.3">
      <c r="A54" s="21"/>
      <c r="B54" s="21"/>
      <c r="C54" s="222"/>
      <c r="D54" s="21"/>
      <c r="E54" s="21"/>
      <c r="F54" s="21"/>
    </row>
    <row r="55" spans="1:6" x14ac:dyDescent="0.3">
      <c r="A55" s="21"/>
      <c r="B55" s="21"/>
      <c r="C55" s="222"/>
      <c r="D55" s="21"/>
      <c r="E55" s="21"/>
      <c r="F55" s="21"/>
    </row>
    <row r="56" spans="1:6" x14ac:dyDescent="0.3">
      <c r="A56" s="21"/>
      <c r="B56" s="21"/>
      <c r="C56" s="222"/>
      <c r="D56" s="21"/>
      <c r="E56" s="21"/>
      <c r="F56" s="21"/>
    </row>
    <row r="57" spans="1:6" x14ac:dyDescent="0.3">
      <c r="A57" s="21"/>
      <c r="B57" s="21"/>
      <c r="C57" s="222"/>
      <c r="D57" s="21"/>
      <c r="E57" s="21"/>
      <c r="F57" s="21"/>
    </row>
    <row r="58" spans="1:6" x14ac:dyDescent="0.3">
      <c r="A58" s="21"/>
      <c r="B58" s="21"/>
      <c r="C58" s="222"/>
      <c r="D58" s="21"/>
      <c r="E58" s="21"/>
      <c r="F58" s="21"/>
    </row>
    <row r="59" spans="1:6" x14ac:dyDescent="0.3">
      <c r="A59" s="21"/>
      <c r="B59" s="21"/>
      <c r="C59" s="222"/>
      <c r="D59" s="21"/>
      <c r="E59" s="21"/>
      <c r="F59" s="21"/>
    </row>
    <row r="60" spans="1:6" x14ac:dyDescent="0.3">
      <c r="A60" s="21"/>
      <c r="B60" s="21"/>
      <c r="C60" s="222"/>
      <c r="D60" s="21"/>
      <c r="E60" s="21"/>
      <c r="F60" s="21"/>
    </row>
    <row r="61" spans="1:6" x14ac:dyDescent="0.3">
      <c r="A61" s="21"/>
      <c r="B61" s="21"/>
      <c r="C61" s="222"/>
      <c r="D61" s="21"/>
      <c r="E61" s="21"/>
      <c r="F61" s="21"/>
    </row>
    <row r="62" spans="1:6" x14ac:dyDescent="0.3">
      <c r="A62" s="21"/>
      <c r="B62" s="21"/>
      <c r="C62" s="222"/>
      <c r="D62" s="21"/>
      <c r="E62" s="21"/>
      <c r="F62" s="21"/>
    </row>
    <row r="63" spans="1:6" x14ac:dyDescent="0.3">
      <c r="A63" s="21"/>
      <c r="B63" s="21"/>
      <c r="C63" s="222"/>
      <c r="D63" s="21"/>
      <c r="E63" s="21"/>
      <c r="F63" s="21"/>
    </row>
    <row r="64" spans="1:6" x14ac:dyDescent="0.3">
      <c r="A64" s="21"/>
      <c r="B64" s="21"/>
      <c r="C64" s="222"/>
      <c r="D64" s="21"/>
      <c r="E64" s="21"/>
      <c r="F64" s="21"/>
    </row>
    <row r="65" spans="1:6" x14ac:dyDescent="0.3">
      <c r="A65" s="21"/>
      <c r="B65" s="21"/>
      <c r="C65" s="222"/>
      <c r="D65" s="21"/>
      <c r="E65" s="21"/>
      <c r="F65" s="21"/>
    </row>
    <row r="66" spans="1:6" x14ac:dyDescent="0.3">
      <c r="A66" s="21"/>
      <c r="B66" s="21"/>
      <c r="C66" s="222"/>
      <c r="D66" s="21"/>
      <c r="E66" s="21"/>
      <c r="F66" s="21"/>
    </row>
    <row r="67" spans="1:6" x14ac:dyDescent="0.3">
      <c r="A67" s="21"/>
      <c r="B67" s="21"/>
      <c r="C67" s="222"/>
      <c r="D67" s="21"/>
      <c r="E67" s="21"/>
      <c r="F67" s="21"/>
    </row>
    <row r="68" spans="1:6" x14ac:dyDescent="0.3">
      <c r="A68" s="21"/>
      <c r="B68" s="21"/>
      <c r="C68" s="222"/>
      <c r="D68" s="21"/>
      <c r="E68" s="21"/>
      <c r="F68" s="21"/>
    </row>
    <row r="69" spans="1:6" x14ac:dyDescent="0.3">
      <c r="A69" s="21"/>
      <c r="B69" s="21"/>
      <c r="C69" s="222"/>
      <c r="D69" s="21"/>
      <c r="E69" s="21"/>
      <c r="F69" s="21"/>
    </row>
    <row r="70" spans="1:6" x14ac:dyDescent="0.3">
      <c r="A70" s="21"/>
      <c r="B70" s="21"/>
      <c r="C70" s="222"/>
      <c r="D70" s="21"/>
      <c r="E70" s="21"/>
      <c r="F70" s="21"/>
    </row>
    <row r="71" spans="1:6" x14ac:dyDescent="0.3">
      <c r="A71" s="21"/>
      <c r="B71" s="21"/>
      <c r="C71" s="222"/>
      <c r="D71" s="21"/>
      <c r="E71" s="21"/>
      <c r="F71" s="21"/>
    </row>
    <row r="72" spans="1:6" x14ac:dyDescent="0.3">
      <c r="A72" s="21"/>
      <c r="B72" s="21"/>
      <c r="C72" s="222"/>
      <c r="D72" s="21"/>
      <c r="E72" s="21"/>
      <c r="F72" s="21"/>
    </row>
  </sheetData>
  <sheetProtection sheet="1" objects="1" scenarios="1"/>
  <mergeCells count="15">
    <mergeCell ref="C8:D8"/>
    <mergeCell ref="A49:B49"/>
    <mergeCell ref="C10:E10"/>
    <mergeCell ref="A11:B11"/>
    <mergeCell ref="A12:B12"/>
    <mergeCell ref="A13:B13"/>
    <mergeCell ref="B18:E18"/>
    <mergeCell ref="A10:B10"/>
    <mergeCell ref="A48:B48"/>
    <mergeCell ref="A47:B47"/>
    <mergeCell ref="E1:G1"/>
    <mergeCell ref="C4:D4"/>
    <mergeCell ref="C5:D5"/>
    <mergeCell ref="C6:D6"/>
    <mergeCell ref="C7:D7"/>
  </mergeCells>
  <pageMargins left="2.0833333333333332E-2" right="0.50694444444444442" top="0.75" bottom="0.75" header="0.3" footer="0.3"/>
  <pageSetup orientation="portrait" r:id="rId1"/>
  <rowBreaks count="1" manualBreakCount="1">
    <brk id="21"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45"/>
  <sheetViews>
    <sheetView showGridLines="0" tabSelected="1" showWhiteSpace="0" zoomScale="120" zoomScaleNormal="120" workbookViewId="0">
      <selection activeCell="E2" sqref="E2"/>
    </sheetView>
  </sheetViews>
  <sheetFormatPr defaultColWidth="35.88671875" defaultRowHeight="10.199999999999999" x14ac:dyDescent="0.2"/>
  <cols>
    <col min="1" max="1" width="11.88671875" style="40" customWidth="1"/>
    <col min="2" max="2" width="60.6640625" style="40" customWidth="1"/>
    <col min="3" max="3" width="4.6640625" style="45" customWidth="1"/>
    <col min="4" max="4" width="13" style="40" customWidth="1"/>
    <col min="5" max="5" width="13.44140625" style="40" customWidth="1"/>
    <col min="6" max="6" width="12.5546875" style="40" customWidth="1"/>
    <col min="7" max="16384" width="35.88671875" style="40"/>
  </cols>
  <sheetData>
    <row r="1" spans="1:7" s="22" customFormat="1" ht="49.95" customHeight="1" x14ac:dyDescent="0.3">
      <c r="C1" s="24"/>
      <c r="E1" s="420"/>
      <c r="F1" s="420"/>
      <c r="G1" s="420"/>
    </row>
    <row r="2" spans="1:7" x14ac:dyDescent="0.2">
      <c r="A2" s="23">
        <v>45631</v>
      </c>
      <c r="B2" s="36"/>
      <c r="C2" s="37"/>
      <c r="D2" s="38"/>
      <c r="E2" s="39"/>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9" spans="1:7" ht="11.4" customHeight="1" x14ac:dyDescent="0.2"/>
    <row r="10" spans="1:7" x14ac:dyDescent="0.2">
      <c r="A10" s="48" t="s">
        <v>5</v>
      </c>
      <c r="B10" s="49"/>
    </row>
    <row r="11" spans="1:7" x14ac:dyDescent="0.2">
      <c r="A11" s="52" t="s">
        <v>25</v>
      </c>
      <c r="B11" s="50"/>
    </row>
    <row r="12" spans="1:7" x14ac:dyDescent="0.2">
      <c r="A12" s="52" t="s">
        <v>139</v>
      </c>
      <c r="B12" s="52"/>
    </row>
    <row r="13" spans="1:7" x14ac:dyDescent="0.2">
      <c r="A13" s="52" t="s">
        <v>26</v>
      </c>
      <c r="B13" s="52"/>
      <c r="C13" s="51"/>
      <c r="D13" s="51"/>
      <c r="E13" s="51"/>
    </row>
    <row r="14" spans="1:7" x14ac:dyDescent="0.2">
      <c r="A14" s="52"/>
      <c r="B14" s="52"/>
      <c r="C14" s="51"/>
      <c r="D14" s="51"/>
      <c r="E14" s="51"/>
    </row>
    <row r="15" spans="1:7" ht="33.6" customHeight="1" x14ac:dyDescent="0.2">
      <c r="A15" s="56" t="s">
        <v>0</v>
      </c>
      <c r="B15" s="57" t="s">
        <v>6</v>
      </c>
      <c r="C15" s="57" t="s">
        <v>20</v>
      </c>
      <c r="D15" s="57" t="s">
        <v>427</v>
      </c>
      <c r="E15" s="57" t="s">
        <v>433</v>
      </c>
      <c r="F15" s="1" t="s">
        <v>437</v>
      </c>
    </row>
    <row r="16" spans="1:7" ht="242.25" customHeight="1" x14ac:dyDescent="0.2">
      <c r="A16" s="223" t="s">
        <v>194</v>
      </c>
      <c r="B16" s="224" t="s">
        <v>401</v>
      </c>
      <c r="C16" s="137">
        <v>1</v>
      </c>
      <c r="D16" s="147">
        <v>674572</v>
      </c>
      <c r="E16" s="2">
        <f>C16*D16</f>
        <v>674572</v>
      </c>
      <c r="F16" s="97">
        <f>E16-(E16*2%)</f>
        <v>661080.56000000006</v>
      </c>
    </row>
    <row r="17" spans="1:8" x14ac:dyDescent="0.2">
      <c r="A17" s="64"/>
      <c r="B17" s="65" t="s">
        <v>63</v>
      </c>
      <c r="C17" s="66"/>
      <c r="D17" s="3"/>
      <c r="E17" s="67"/>
      <c r="F17" s="72"/>
    </row>
    <row r="18" spans="1:8" ht="235.5" customHeight="1" x14ac:dyDescent="0.2">
      <c r="A18" s="69"/>
      <c r="B18" s="70"/>
      <c r="C18" s="148"/>
      <c r="D18" s="71"/>
      <c r="E18" s="71"/>
      <c r="F18" s="72"/>
    </row>
    <row r="19" spans="1:8" x14ac:dyDescent="0.2">
      <c r="A19" s="69"/>
      <c r="B19" s="73"/>
      <c r="C19" s="69"/>
      <c r="D19" s="74" t="s">
        <v>8</v>
      </c>
      <c r="E19" s="164">
        <f>SUM(E16)</f>
        <v>674572</v>
      </c>
      <c r="F19" s="165">
        <f>SUM(F16)</f>
        <v>661080.56000000006</v>
      </c>
    </row>
    <row r="20" spans="1:8" ht="10.8" thickBot="1" x14ac:dyDescent="0.25">
      <c r="A20" s="69"/>
      <c r="B20" s="73" t="s">
        <v>2</v>
      </c>
      <c r="C20" s="69"/>
      <c r="D20" s="74" t="s">
        <v>9</v>
      </c>
      <c r="E20" s="225"/>
      <c r="F20" s="4"/>
    </row>
    <row r="21" spans="1:8" ht="10.8" thickBot="1" x14ac:dyDescent="0.25">
      <c r="A21" s="69"/>
      <c r="B21" s="78" t="s">
        <v>17</v>
      </c>
      <c r="C21" s="69"/>
      <c r="D21" s="79" t="s">
        <v>1</v>
      </c>
      <c r="E21" s="80">
        <f>SUM(E19:E20)</f>
        <v>674572</v>
      </c>
      <c r="F21" s="76">
        <f>SUM(F19:F20)</f>
        <v>661080.56000000006</v>
      </c>
    </row>
    <row r="22" spans="1:8" x14ac:dyDescent="0.2">
      <c r="A22" s="81" t="s">
        <v>99</v>
      </c>
      <c r="B22" s="82"/>
      <c r="D22" s="83"/>
      <c r="E22" s="83"/>
      <c r="F22" s="72"/>
    </row>
    <row r="23" spans="1:8" x14ac:dyDescent="0.2">
      <c r="A23" s="69"/>
      <c r="B23" s="84" t="s">
        <v>66</v>
      </c>
      <c r="C23" s="85"/>
      <c r="D23" s="150"/>
      <c r="E23" s="87"/>
      <c r="F23" s="68"/>
    </row>
    <row r="24" spans="1:8" ht="11.4" customHeight="1" x14ac:dyDescent="0.2">
      <c r="A24" s="73"/>
      <c r="B24" s="72" t="s">
        <v>293</v>
      </c>
      <c r="C24" s="15"/>
      <c r="D24" s="76">
        <v>22003</v>
      </c>
      <c r="E24" s="90">
        <f t="shared" ref="E24:E41" si="0">C24*D24</f>
        <v>0</v>
      </c>
      <c r="F24" s="76">
        <f>E24-(E24*2%)</f>
        <v>0</v>
      </c>
      <c r="H24" s="88"/>
    </row>
    <row r="25" spans="1:8" ht="11.4" customHeight="1" x14ac:dyDescent="0.2">
      <c r="A25" s="73"/>
      <c r="B25" s="72" t="s">
        <v>391</v>
      </c>
      <c r="C25" s="15"/>
      <c r="D25" s="76">
        <v>5156</v>
      </c>
      <c r="E25" s="90">
        <f t="shared" si="0"/>
        <v>0</v>
      </c>
      <c r="F25" s="76">
        <f t="shared" ref="F25:F41" si="1">E25-(E25*2%)</f>
        <v>0</v>
      </c>
      <c r="H25" s="88"/>
    </row>
    <row r="26" spans="1:8" ht="11.4" customHeight="1" x14ac:dyDescent="0.2">
      <c r="A26" s="73"/>
      <c r="B26" s="89" t="s">
        <v>67</v>
      </c>
      <c r="C26" s="15"/>
      <c r="D26" s="76">
        <v>776</v>
      </c>
      <c r="E26" s="90">
        <f t="shared" si="0"/>
        <v>0</v>
      </c>
      <c r="F26" s="76">
        <f t="shared" si="1"/>
        <v>0</v>
      </c>
      <c r="H26" s="88"/>
    </row>
    <row r="27" spans="1:8" ht="11.4" customHeight="1" x14ac:dyDescent="0.2">
      <c r="A27" s="73"/>
      <c r="B27" s="89" t="s">
        <v>269</v>
      </c>
      <c r="C27" s="15"/>
      <c r="D27" s="76">
        <v>537</v>
      </c>
      <c r="E27" s="90">
        <f t="shared" si="0"/>
        <v>0</v>
      </c>
      <c r="F27" s="76">
        <f t="shared" si="1"/>
        <v>0</v>
      </c>
      <c r="G27" s="93"/>
      <c r="H27" s="88"/>
    </row>
    <row r="28" spans="1:8" ht="11.4" customHeight="1" x14ac:dyDescent="0.2">
      <c r="A28" s="73"/>
      <c r="B28" s="89" t="s">
        <v>32</v>
      </c>
      <c r="C28" s="15"/>
      <c r="D28" s="76">
        <v>622</v>
      </c>
      <c r="E28" s="90">
        <f t="shared" si="0"/>
        <v>0</v>
      </c>
      <c r="F28" s="76">
        <f t="shared" si="1"/>
        <v>0</v>
      </c>
      <c r="G28" s="93"/>
      <c r="H28" s="88"/>
    </row>
    <row r="29" spans="1:8" ht="11.4" customHeight="1" x14ac:dyDescent="0.2">
      <c r="A29" s="73"/>
      <c r="B29" s="89" t="s">
        <v>33</v>
      </c>
      <c r="C29" s="15"/>
      <c r="D29" s="76">
        <v>707</v>
      </c>
      <c r="E29" s="90">
        <f t="shared" si="0"/>
        <v>0</v>
      </c>
      <c r="F29" s="76">
        <f t="shared" si="1"/>
        <v>0</v>
      </c>
      <c r="G29" s="93"/>
      <c r="H29" s="88"/>
    </row>
    <row r="30" spans="1:8" ht="11.4" customHeight="1" x14ac:dyDescent="0.2">
      <c r="A30" s="73"/>
      <c r="B30" s="89" t="s">
        <v>34</v>
      </c>
      <c r="C30" s="15"/>
      <c r="D30" s="76">
        <v>1146</v>
      </c>
      <c r="E30" s="90">
        <f t="shared" si="0"/>
        <v>0</v>
      </c>
      <c r="F30" s="76">
        <f t="shared" si="1"/>
        <v>0</v>
      </c>
      <c r="G30" s="93"/>
      <c r="H30" s="88"/>
    </row>
    <row r="31" spans="1:8" ht="11.4" customHeight="1" x14ac:dyDescent="0.2">
      <c r="A31" s="73"/>
      <c r="B31" s="91" t="s">
        <v>68</v>
      </c>
      <c r="C31" s="15"/>
      <c r="D31" s="76">
        <v>384</v>
      </c>
      <c r="E31" s="90">
        <f t="shared" si="0"/>
        <v>0</v>
      </c>
      <c r="F31" s="76">
        <f t="shared" si="1"/>
        <v>0</v>
      </c>
      <c r="G31" s="93"/>
      <c r="H31" s="88"/>
    </row>
    <row r="32" spans="1:8" ht="11.4" customHeight="1" x14ac:dyDescent="0.2">
      <c r="A32" s="73"/>
      <c r="B32" s="89" t="s">
        <v>270</v>
      </c>
      <c r="C32" s="15"/>
      <c r="D32" s="76">
        <v>232</v>
      </c>
      <c r="E32" s="90">
        <f t="shared" si="0"/>
        <v>0</v>
      </c>
      <c r="F32" s="76">
        <f t="shared" si="1"/>
        <v>0</v>
      </c>
      <c r="G32" s="93"/>
      <c r="H32" s="88"/>
    </row>
    <row r="33" spans="1:8" ht="11.4" customHeight="1" x14ac:dyDescent="0.2">
      <c r="A33" s="73"/>
      <c r="B33" s="89" t="s">
        <v>35</v>
      </c>
      <c r="C33" s="15"/>
      <c r="D33" s="76">
        <v>652</v>
      </c>
      <c r="E33" s="90">
        <f t="shared" si="0"/>
        <v>0</v>
      </c>
      <c r="F33" s="76">
        <f t="shared" si="1"/>
        <v>0</v>
      </c>
      <c r="G33" s="93"/>
      <c r="H33" s="88"/>
    </row>
    <row r="34" spans="1:8" ht="11.4" customHeight="1" x14ac:dyDescent="0.2">
      <c r="A34" s="73"/>
      <c r="B34" s="89" t="s">
        <v>69</v>
      </c>
      <c r="C34" s="15"/>
      <c r="D34" s="76">
        <v>777</v>
      </c>
      <c r="E34" s="90">
        <f t="shared" si="0"/>
        <v>0</v>
      </c>
      <c r="F34" s="76">
        <f t="shared" si="1"/>
        <v>0</v>
      </c>
      <c r="G34" s="93"/>
      <c r="H34" s="88"/>
    </row>
    <row r="35" spans="1:8" ht="11.4" customHeight="1" x14ac:dyDescent="0.2">
      <c r="A35" s="73"/>
      <c r="B35" s="89" t="s">
        <v>19</v>
      </c>
      <c r="C35" s="15"/>
      <c r="D35" s="76">
        <v>236</v>
      </c>
      <c r="E35" s="90">
        <f t="shared" si="0"/>
        <v>0</v>
      </c>
      <c r="F35" s="76">
        <f t="shared" si="1"/>
        <v>0</v>
      </c>
      <c r="G35" s="93"/>
      <c r="H35" s="88"/>
    </row>
    <row r="36" spans="1:8" ht="11.4" customHeight="1" x14ac:dyDescent="0.2">
      <c r="A36" s="73"/>
      <c r="B36" s="89" t="s">
        <v>70</v>
      </c>
      <c r="C36" s="15"/>
      <c r="D36" s="76">
        <v>385</v>
      </c>
      <c r="E36" s="90">
        <f t="shared" si="0"/>
        <v>0</v>
      </c>
      <c r="F36" s="76">
        <f t="shared" si="1"/>
        <v>0</v>
      </c>
      <c r="G36" s="93"/>
      <c r="H36" s="88"/>
    </row>
    <row r="37" spans="1:8" ht="11.4" customHeight="1" x14ac:dyDescent="0.2">
      <c r="A37" s="73"/>
      <c r="B37" s="89" t="s">
        <v>71</v>
      </c>
      <c r="C37" s="15"/>
      <c r="D37" s="76">
        <v>918</v>
      </c>
      <c r="E37" s="90">
        <f t="shared" si="0"/>
        <v>0</v>
      </c>
      <c r="F37" s="76">
        <f t="shared" si="1"/>
        <v>0</v>
      </c>
      <c r="G37" s="93"/>
      <c r="H37" s="88"/>
    </row>
    <row r="38" spans="1:8" ht="11.4" customHeight="1" x14ac:dyDescent="0.2">
      <c r="A38" s="73"/>
      <c r="B38" s="89" t="s">
        <v>72</v>
      </c>
      <c r="C38" s="15"/>
      <c r="D38" s="76">
        <v>675</v>
      </c>
      <c r="E38" s="90">
        <f t="shared" si="0"/>
        <v>0</v>
      </c>
      <c r="F38" s="76">
        <f t="shared" si="1"/>
        <v>0</v>
      </c>
      <c r="G38" s="93"/>
      <c r="H38" s="88"/>
    </row>
    <row r="39" spans="1:8" ht="11.4" customHeight="1" x14ac:dyDescent="0.2">
      <c r="A39" s="73"/>
      <c r="B39" s="89" t="s">
        <v>272</v>
      </c>
      <c r="C39" s="15"/>
      <c r="D39" s="76">
        <v>925</v>
      </c>
      <c r="E39" s="90">
        <f t="shared" si="0"/>
        <v>0</v>
      </c>
      <c r="F39" s="76">
        <f t="shared" si="1"/>
        <v>0</v>
      </c>
      <c r="G39" s="93"/>
      <c r="H39" s="88"/>
    </row>
    <row r="40" spans="1:8" ht="11.4" customHeight="1" x14ac:dyDescent="0.2">
      <c r="A40" s="73"/>
      <c r="B40" s="89" t="s">
        <v>73</v>
      </c>
      <c r="C40" s="15"/>
      <c r="D40" s="76">
        <v>256</v>
      </c>
      <c r="E40" s="90">
        <f t="shared" si="0"/>
        <v>0</v>
      </c>
      <c r="F40" s="76">
        <f t="shared" si="1"/>
        <v>0</v>
      </c>
      <c r="G40" s="93"/>
      <c r="H40" s="88"/>
    </row>
    <row r="41" spans="1:8" ht="11.4" customHeight="1" x14ac:dyDescent="0.2">
      <c r="A41" s="73"/>
      <c r="B41" s="89" t="s">
        <v>301</v>
      </c>
      <c r="C41" s="15"/>
      <c r="D41" s="76">
        <v>2682</v>
      </c>
      <c r="E41" s="90">
        <f t="shared" si="0"/>
        <v>0</v>
      </c>
      <c r="F41" s="76">
        <f t="shared" si="1"/>
        <v>0</v>
      </c>
      <c r="G41" s="93"/>
      <c r="H41" s="88"/>
    </row>
    <row r="42" spans="1:8" x14ac:dyDescent="0.2">
      <c r="A42" s="73"/>
      <c r="B42" s="89"/>
      <c r="C42" s="15"/>
      <c r="D42" s="72"/>
      <c r="E42" s="90"/>
      <c r="F42" s="72"/>
    </row>
    <row r="43" spans="1:8" x14ac:dyDescent="0.2">
      <c r="A43" s="73"/>
      <c r="B43" s="84" t="s">
        <v>75</v>
      </c>
      <c r="C43" s="15"/>
      <c r="D43" s="68"/>
      <c r="E43" s="87"/>
      <c r="F43" s="68"/>
    </row>
    <row r="44" spans="1:8" x14ac:dyDescent="0.2">
      <c r="A44" s="73"/>
      <c r="B44" s="72" t="s">
        <v>88</v>
      </c>
      <c r="C44" s="15"/>
      <c r="D44" s="76">
        <v>4043</v>
      </c>
      <c r="E44" s="90">
        <f t="shared" ref="E44:E62" si="2">C44*D44</f>
        <v>0</v>
      </c>
      <c r="F44" s="76">
        <f t="shared" ref="F44:F62" si="3">E44-(E44*2%)</f>
        <v>0</v>
      </c>
    </row>
    <row r="45" spans="1:8" x14ac:dyDescent="0.2">
      <c r="A45" s="73"/>
      <c r="B45" s="89" t="s">
        <v>302</v>
      </c>
      <c r="C45" s="15"/>
      <c r="D45" s="76">
        <v>2298</v>
      </c>
      <c r="E45" s="90">
        <f t="shared" si="2"/>
        <v>0</v>
      </c>
      <c r="F45" s="76">
        <f t="shared" si="3"/>
        <v>0</v>
      </c>
    </row>
    <row r="46" spans="1:8" x14ac:dyDescent="0.2">
      <c r="A46" s="73"/>
      <c r="B46" s="89" t="s">
        <v>77</v>
      </c>
      <c r="C46" s="15"/>
      <c r="D46" s="76">
        <v>923</v>
      </c>
      <c r="E46" s="90">
        <f t="shared" si="2"/>
        <v>0</v>
      </c>
      <c r="F46" s="76">
        <f t="shared" si="3"/>
        <v>0</v>
      </c>
    </row>
    <row r="47" spans="1:8" x14ac:dyDescent="0.2">
      <c r="A47" s="73"/>
      <c r="B47" s="89" t="s">
        <v>78</v>
      </c>
      <c r="C47" s="15"/>
      <c r="D47" s="76">
        <v>408</v>
      </c>
      <c r="E47" s="90">
        <f t="shared" si="2"/>
        <v>0</v>
      </c>
      <c r="F47" s="76">
        <f t="shared" si="3"/>
        <v>0</v>
      </c>
    </row>
    <row r="48" spans="1:8" x14ac:dyDescent="0.2">
      <c r="A48" s="73"/>
      <c r="B48" s="89" t="s">
        <v>79</v>
      </c>
      <c r="C48" s="15"/>
      <c r="D48" s="76">
        <v>597</v>
      </c>
      <c r="E48" s="90">
        <f t="shared" si="2"/>
        <v>0</v>
      </c>
      <c r="F48" s="76">
        <f t="shared" si="3"/>
        <v>0</v>
      </c>
    </row>
    <row r="49" spans="1:6" x14ac:dyDescent="0.2">
      <c r="A49" s="73"/>
      <c r="B49" s="89" t="s">
        <v>80</v>
      </c>
      <c r="C49" s="15"/>
      <c r="D49" s="76">
        <v>697</v>
      </c>
      <c r="E49" s="90">
        <f t="shared" si="2"/>
        <v>0</v>
      </c>
      <c r="F49" s="76">
        <f t="shared" si="3"/>
        <v>0</v>
      </c>
    </row>
    <row r="50" spans="1:6" x14ac:dyDescent="0.2">
      <c r="A50" s="73"/>
      <c r="B50" s="91" t="s">
        <v>273</v>
      </c>
      <c r="C50" s="15"/>
      <c r="D50" s="76">
        <v>2238</v>
      </c>
      <c r="E50" s="90">
        <f t="shared" si="2"/>
        <v>0</v>
      </c>
      <c r="F50" s="76">
        <f t="shared" si="3"/>
        <v>0</v>
      </c>
    </row>
    <row r="51" spans="1:6" x14ac:dyDescent="0.2">
      <c r="A51" s="73"/>
      <c r="B51" s="89" t="s">
        <v>164</v>
      </c>
      <c r="C51" s="15"/>
      <c r="D51" s="76">
        <v>927</v>
      </c>
      <c r="E51" s="90">
        <f t="shared" si="2"/>
        <v>0</v>
      </c>
      <c r="F51" s="76">
        <f t="shared" si="3"/>
        <v>0</v>
      </c>
    </row>
    <row r="52" spans="1:6" x14ac:dyDescent="0.2">
      <c r="A52" s="73"/>
      <c r="B52" s="89" t="s">
        <v>81</v>
      </c>
      <c r="C52" s="15"/>
      <c r="D52" s="76">
        <v>1966</v>
      </c>
      <c r="E52" s="90">
        <f t="shared" si="2"/>
        <v>0</v>
      </c>
      <c r="F52" s="76">
        <f t="shared" si="3"/>
        <v>0</v>
      </c>
    </row>
    <row r="53" spans="1:6" x14ac:dyDescent="0.2">
      <c r="A53" s="73"/>
      <c r="B53" s="89" t="s">
        <v>82</v>
      </c>
      <c r="C53" s="15"/>
      <c r="D53" s="76">
        <v>1829</v>
      </c>
      <c r="E53" s="90">
        <f t="shared" si="2"/>
        <v>0</v>
      </c>
      <c r="F53" s="76">
        <f t="shared" si="3"/>
        <v>0</v>
      </c>
    </row>
    <row r="54" spans="1:6" x14ac:dyDescent="0.2">
      <c r="A54" s="73"/>
      <c r="B54" s="89" t="s">
        <v>83</v>
      </c>
      <c r="C54" s="15"/>
      <c r="D54" s="76">
        <v>1843</v>
      </c>
      <c r="E54" s="90">
        <f t="shared" si="2"/>
        <v>0</v>
      </c>
      <c r="F54" s="76">
        <f t="shared" si="3"/>
        <v>0</v>
      </c>
    </row>
    <row r="55" spans="1:6" x14ac:dyDescent="0.2">
      <c r="A55" s="73"/>
      <c r="B55" s="89" t="s">
        <v>84</v>
      </c>
      <c r="C55" s="15"/>
      <c r="D55" s="76">
        <v>1158</v>
      </c>
      <c r="E55" s="90">
        <f t="shared" si="2"/>
        <v>0</v>
      </c>
      <c r="F55" s="76">
        <f t="shared" si="3"/>
        <v>0</v>
      </c>
    </row>
    <row r="56" spans="1:6" x14ac:dyDescent="0.2">
      <c r="A56" s="73"/>
      <c r="B56" s="89" t="s">
        <v>85</v>
      </c>
      <c r="C56" s="15"/>
      <c r="D56" s="76">
        <v>1085</v>
      </c>
      <c r="E56" s="90">
        <f t="shared" si="2"/>
        <v>0</v>
      </c>
      <c r="F56" s="76">
        <f t="shared" si="3"/>
        <v>0</v>
      </c>
    </row>
    <row r="57" spans="1:6" x14ac:dyDescent="0.2">
      <c r="A57" s="73"/>
      <c r="B57" s="89" t="s">
        <v>86</v>
      </c>
      <c r="C57" s="15"/>
      <c r="D57" s="76">
        <v>1093</v>
      </c>
      <c r="E57" s="90">
        <f t="shared" si="2"/>
        <v>0</v>
      </c>
      <c r="F57" s="76">
        <f t="shared" si="3"/>
        <v>0</v>
      </c>
    </row>
    <row r="58" spans="1:6" x14ac:dyDescent="0.2">
      <c r="A58" s="73"/>
      <c r="B58" s="89" t="s">
        <v>212</v>
      </c>
      <c r="C58" s="15"/>
      <c r="D58" s="76">
        <v>411</v>
      </c>
      <c r="E58" s="90">
        <f t="shared" si="2"/>
        <v>0</v>
      </c>
      <c r="F58" s="76">
        <f t="shared" si="3"/>
        <v>0</v>
      </c>
    </row>
    <row r="59" spans="1:6" x14ac:dyDescent="0.2">
      <c r="A59" s="73"/>
      <c r="B59" s="89" t="s">
        <v>214</v>
      </c>
      <c r="C59" s="15"/>
      <c r="D59" s="76">
        <v>565</v>
      </c>
      <c r="E59" s="90">
        <f t="shared" si="2"/>
        <v>0</v>
      </c>
      <c r="F59" s="76">
        <f t="shared" si="3"/>
        <v>0</v>
      </c>
    </row>
    <row r="60" spans="1:6" x14ac:dyDescent="0.2">
      <c r="A60" s="73"/>
      <c r="B60" s="89" t="s">
        <v>213</v>
      </c>
      <c r="C60" s="15"/>
      <c r="D60" s="76">
        <v>745</v>
      </c>
      <c r="E60" s="90">
        <f t="shared" si="2"/>
        <v>0</v>
      </c>
      <c r="F60" s="76">
        <f t="shared" si="3"/>
        <v>0</v>
      </c>
    </row>
    <row r="61" spans="1:6" x14ac:dyDescent="0.2">
      <c r="A61" s="73"/>
      <c r="B61" s="89" t="s">
        <v>87</v>
      </c>
      <c r="C61" s="15"/>
      <c r="D61" s="76">
        <v>288</v>
      </c>
      <c r="E61" s="90">
        <f t="shared" si="2"/>
        <v>0</v>
      </c>
      <c r="F61" s="76">
        <f t="shared" si="3"/>
        <v>0</v>
      </c>
    </row>
    <row r="62" spans="1:6" x14ac:dyDescent="0.2">
      <c r="A62" s="73"/>
      <c r="B62" s="89" t="s">
        <v>246</v>
      </c>
      <c r="C62" s="15"/>
      <c r="D62" s="76">
        <v>350</v>
      </c>
      <c r="E62" s="90">
        <f t="shared" si="2"/>
        <v>0</v>
      </c>
      <c r="F62" s="76">
        <f t="shared" si="3"/>
        <v>0</v>
      </c>
    </row>
    <row r="63" spans="1:6" x14ac:dyDescent="0.2">
      <c r="A63" s="73"/>
      <c r="B63" s="91"/>
      <c r="C63" s="15"/>
      <c r="D63" s="72"/>
      <c r="E63" s="90"/>
      <c r="F63" s="72"/>
    </row>
    <row r="64" spans="1:6" x14ac:dyDescent="0.2">
      <c r="A64" s="73"/>
      <c r="B64" s="151" t="s">
        <v>114</v>
      </c>
      <c r="C64" s="15"/>
      <c r="D64" s="68"/>
      <c r="E64" s="87"/>
      <c r="F64" s="68"/>
    </row>
    <row r="65" spans="1:6" x14ac:dyDescent="0.2">
      <c r="A65" s="73"/>
      <c r="B65" s="155" t="s">
        <v>227</v>
      </c>
      <c r="C65" s="15"/>
      <c r="D65" s="76">
        <v>5816</v>
      </c>
      <c r="E65" s="90">
        <f>C65*D65</f>
        <v>0</v>
      </c>
      <c r="F65" s="76">
        <f t="shared" ref="F65:F71" si="4">E65-(E65*2%)</f>
        <v>0</v>
      </c>
    </row>
    <row r="66" spans="1:6" x14ac:dyDescent="0.2">
      <c r="A66" s="73"/>
      <c r="B66" s="154" t="s">
        <v>115</v>
      </c>
      <c r="C66" s="15"/>
      <c r="D66" s="76">
        <v>16648</v>
      </c>
      <c r="E66" s="90">
        <f>C66*D66</f>
        <v>0</v>
      </c>
      <c r="F66" s="76">
        <f t="shared" si="4"/>
        <v>0</v>
      </c>
    </row>
    <row r="67" spans="1:6" x14ac:dyDescent="0.2">
      <c r="A67" s="73"/>
      <c r="B67" s="154" t="s">
        <v>197</v>
      </c>
      <c r="C67" s="15"/>
      <c r="D67" s="76">
        <v>806</v>
      </c>
      <c r="E67" s="90">
        <f>C67*D67</f>
        <v>0</v>
      </c>
      <c r="F67" s="76">
        <f t="shared" si="4"/>
        <v>0</v>
      </c>
    </row>
    <row r="68" spans="1:6" x14ac:dyDescent="0.2">
      <c r="A68" s="73"/>
      <c r="B68" s="154" t="s">
        <v>198</v>
      </c>
      <c r="C68" s="15"/>
      <c r="D68" s="76">
        <v>584</v>
      </c>
      <c r="E68" s="90">
        <f>C68*D68</f>
        <v>0</v>
      </c>
      <c r="F68" s="76">
        <f t="shared" si="4"/>
        <v>0</v>
      </c>
    </row>
    <row r="69" spans="1:6" x14ac:dyDescent="0.2">
      <c r="A69" s="73"/>
      <c r="B69" s="154" t="s">
        <v>199</v>
      </c>
      <c r="C69" s="15"/>
      <c r="D69" s="76">
        <v>591</v>
      </c>
      <c r="E69" s="90">
        <f>C69*D69</f>
        <v>0</v>
      </c>
      <c r="F69" s="76">
        <f t="shared" si="4"/>
        <v>0</v>
      </c>
    </row>
    <row r="70" spans="1:6" x14ac:dyDescent="0.2">
      <c r="A70" s="73"/>
      <c r="B70" s="155" t="s">
        <v>18</v>
      </c>
      <c r="C70" s="15"/>
      <c r="D70" s="76">
        <v>760</v>
      </c>
      <c r="E70" s="90">
        <f t="shared" ref="E70" si="5">C70*D70</f>
        <v>0</v>
      </c>
      <c r="F70" s="76">
        <f t="shared" si="4"/>
        <v>0</v>
      </c>
    </row>
    <row r="71" spans="1:6" x14ac:dyDescent="0.2">
      <c r="A71" s="73"/>
      <c r="B71" s="155" t="s">
        <v>200</v>
      </c>
      <c r="C71" s="15"/>
      <c r="D71" s="76">
        <v>913</v>
      </c>
      <c r="E71" s="90">
        <f>C71*D71</f>
        <v>0</v>
      </c>
      <c r="F71" s="76">
        <f t="shared" si="4"/>
        <v>0</v>
      </c>
    </row>
    <row r="72" spans="1:6" x14ac:dyDescent="0.2">
      <c r="A72" s="73"/>
      <c r="B72" s="91"/>
      <c r="C72" s="15"/>
      <c r="D72" s="72"/>
      <c r="E72" s="90"/>
      <c r="F72" s="72"/>
    </row>
    <row r="73" spans="1:6" x14ac:dyDescent="0.2">
      <c r="A73" s="73"/>
      <c r="B73" s="157" t="s">
        <v>267</v>
      </c>
      <c r="C73" s="15"/>
      <c r="D73" s="68"/>
      <c r="E73" s="87"/>
      <c r="F73" s="68"/>
    </row>
    <row r="74" spans="1:6" x14ac:dyDescent="0.2">
      <c r="A74" s="73"/>
      <c r="B74" s="100" t="s">
        <v>117</v>
      </c>
      <c r="C74" s="15"/>
      <c r="D74" s="76">
        <v>229</v>
      </c>
      <c r="E74" s="90">
        <f t="shared" ref="E74:E77" si="6">C74*D74</f>
        <v>0</v>
      </c>
      <c r="F74" s="76">
        <f t="shared" ref="F74:F79" si="7">E74-(E74*2%)</f>
        <v>0</v>
      </c>
    </row>
    <row r="75" spans="1:6" x14ac:dyDescent="0.2">
      <c r="A75" s="73"/>
      <c r="B75" s="100" t="s">
        <v>116</v>
      </c>
      <c r="C75" s="15"/>
      <c r="D75" s="76">
        <v>885</v>
      </c>
      <c r="E75" s="90">
        <f t="shared" si="6"/>
        <v>0</v>
      </c>
      <c r="F75" s="76">
        <f t="shared" si="7"/>
        <v>0</v>
      </c>
    </row>
    <row r="76" spans="1:6" x14ac:dyDescent="0.2">
      <c r="A76" s="73"/>
      <c r="B76" s="100" t="s">
        <v>118</v>
      </c>
      <c r="C76" s="15"/>
      <c r="D76" s="76">
        <v>498</v>
      </c>
      <c r="E76" s="90">
        <f t="shared" si="6"/>
        <v>0</v>
      </c>
      <c r="F76" s="76">
        <f t="shared" si="7"/>
        <v>0</v>
      </c>
    </row>
    <row r="77" spans="1:6" x14ac:dyDescent="0.2">
      <c r="A77" s="73"/>
      <c r="B77" s="98" t="s">
        <v>119</v>
      </c>
      <c r="C77" s="16"/>
      <c r="D77" s="76">
        <v>232</v>
      </c>
      <c r="E77" s="90">
        <f t="shared" si="6"/>
        <v>0</v>
      </c>
      <c r="F77" s="76">
        <f t="shared" si="7"/>
        <v>0</v>
      </c>
    </row>
    <row r="78" spans="1:6" x14ac:dyDescent="0.2">
      <c r="A78" s="73"/>
      <c r="B78" s="98" t="s">
        <v>201</v>
      </c>
      <c r="C78" s="16"/>
      <c r="D78" s="76">
        <v>956</v>
      </c>
      <c r="E78" s="90">
        <f>C78*D78</f>
        <v>0</v>
      </c>
      <c r="F78" s="76">
        <f t="shared" si="7"/>
        <v>0</v>
      </c>
    </row>
    <row r="79" spans="1:6" x14ac:dyDescent="0.2">
      <c r="A79" s="73"/>
      <c r="B79" s="98" t="s">
        <v>202</v>
      </c>
      <c r="C79" s="16"/>
      <c r="D79" s="76">
        <v>1446</v>
      </c>
      <c r="E79" s="90">
        <f>C79*D79</f>
        <v>0</v>
      </c>
      <c r="F79" s="76">
        <f t="shared" si="7"/>
        <v>0</v>
      </c>
    </row>
    <row r="80" spans="1:6" x14ac:dyDescent="0.2">
      <c r="A80" s="73"/>
      <c r="B80" s="98"/>
      <c r="C80" s="16"/>
      <c r="D80" s="72"/>
      <c r="E80" s="90"/>
      <c r="F80" s="72"/>
    </row>
    <row r="81" spans="1:6" x14ac:dyDescent="0.2">
      <c r="A81" s="73"/>
      <c r="B81" s="226" t="s">
        <v>228</v>
      </c>
      <c r="C81" s="15"/>
      <c r="D81" s="68"/>
      <c r="E81" s="87"/>
      <c r="F81" s="68"/>
    </row>
    <row r="82" spans="1:6" x14ac:dyDescent="0.2">
      <c r="A82" s="73"/>
      <c r="B82" s="227" t="s">
        <v>229</v>
      </c>
      <c r="C82" s="16"/>
      <c r="D82" s="76">
        <v>68790</v>
      </c>
      <c r="E82" s="90">
        <f t="shared" ref="E82:E96" si="8">C82*D82</f>
        <v>0</v>
      </c>
      <c r="F82" s="76">
        <f t="shared" ref="F82:F96" si="9">E82-(E82*2%)</f>
        <v>0</v>
      </c>
    </row>
    <row r="83" spans="1:6" x14ac:dyDescent="0.2">
      <c r="A83" s="73"/>
      <c r="B83" s="227" t="s">
        <v>230</v>
      </c>
      <c r="C83" s="16"/>
      <c r="D83" s="76">
        <v>70905</v>
      </c>
      <c r="E83" s="90">
        <f t="shared" si="8"/>
        <v>0</v>
      </c>
      <c r="F83" s="76">
        <f t="shared" si="9"/>
        <v>0</v>
      </c>
    </row>
    <row r="84" spans="1:6" x14ac:dyDescent="0.2">
      <c r="A84" s="73"/>
      <c r="B84" s="227" t="s">
        <v>36</v>
      </c>
      <c r="C84" s="16"/>
      <c r="D84" s="76">
        <v>941</v>
      </c>
      <c r="E84" s="90">
        <f t="shared" si="8"/>
        <v>0</v>
      </c>
      <c r="F84" s="76">
        <f t="shared" si="9"/>
        <v>0</v>
      </c>
    </row>
    <row r="85" spans="1:6" x14ac:dyDescent="0.2">
      <c r="A85" s="73"/>
      <c r="B85" s="227" t="s">
        <v>38</v>
      </c>
      <c r="C85" s="16"/>
      <c r="D85" s="76">
        <v>912</v>
      </c>
      <c r="E85" s="90">
        <f t="shared" ref="E85" si="10">C85*D85</f>
        <v>0</v>
      </c>
      <c r="F85" s="76">
        <f t="shared" si="9"/>
        <v>0</v>
      </c>
    </row>
    <row r="86" spans="1:6" x14ac:dyDescent="0.2">
      <c r="A86" s="73"/>
      <c r="B86" s="227" t="s">
        <v>231</v>
      </c>
      <c r="C86" s="16"/>
      <c r="D86" s="76">
        <v>609</v>
      </c>
      <c r="E86" s="90">
        <f t="shared" si="8"/>
        <v>0</v>
      </c>
      <c r="F86" s="76">
        <f t="shared" si="9"/>
        <v>0</v>
      </c>
    </row>
    <row r="87" spans="1:6" x14ac:dyDescent="0.2">
      <c r="A87" s="73"/>
      <c r="B87" s="227" t="s">
        <v>37</v>
      </c>
      <c r="C87" s="16"/>
      <c r="D87" s="76">
        <v>828</v>
      </c>
      <c r="E87" s="90">
        <f t="shared" si="8"/>
        <v>0</v>
      </c>
      <c r="F87" s="76">
        <f t="shared" si="9"/>
        <v>0</v>
      </c>
    </row>
    <row r="88" spans="1:6" x14ac:dyDescent="0.2">
      <c r="A88" s="73"/>
      <c r="B88" s="227" t="s">
        <v>232</v>
      </c>
      <c r="C88" s="16"/>
      <c r="D88" s="76">
        <v>534</v>
      </c>
      <c r="E88" s="90">
        <f t="shared" si="8"/>
        <v>0</v>
      </c>
      <c r="F88" s="76">
        <f t="shared" si="9"/>
        <v>0</v>
      </c>
    </row>
    <row r="89" spans="1:6" x14ac:dyDescent="0.2">
      <c r="A89" s="73"/>
      <c r="B89" s="227" t="s">
        <v>233</v>
      </c>
      <c r="C89" s="16"/>
      <c r="D89" s="76">
        <v>3466</v>
      </c>
      <c r="E89" s="90">
        <f t="shared" si="8"/>
        <v>0</v>
      </c>
      <c r="F89" s="76">
        <f t="shared" si="9"/>
        <v>0</v>
      </c>
    </row>
    <row r="90" spans="1:6" x14ac:dyDescent="0.2">
      <c r="A90" s="73"/>
      <c r="B90" s="227" t="s">
        <v>234</v>
      </c>
      <c r="C90" s="16"/>
      <c r="D90" s="76">
        <v>3254</v>
      </c>
      <c r="E90" s="90">
        <f t="shared" si="8"/>
        <v>0</v>
      </c>
      <c r="F90" s="76">
        <f t="shared" si="9"/>
        <v>0</v>
      </c>
    </row>
    <row r="91" spans="1:6" x14ac:dyDescent="0.2">
      <c r="A91" s="73"/>
      <c r="B91" s="227" t="s">
        <v>235</v>
      </c>
      <c r="C91" s="16"/>
      <c r="D91" s="76">
        <v>3629</v>
      </c>
      <c r="E91" s="90">
        <f t="shared" si="8"/>
        <v>0</v>
      </c>
      <c r="F91" s="76">
        <f t="shared" si="9"/>
        <v>0</v>
      </c>
    </row>
    <row r="92" spans="1:6" x14ac:dyDescent="0.2">
      <c r="A92" s="73"/>
      <c r="B92" s="227" t="s">
        <v>236</v>
      </c>
      <c r="C92" s="16"/>
      <c r="D92" s="76">
        <v>2739</v>
      </c>
      <c r="E92" s="90">
        <f t="shared" si="8"/>
        <v>0</v>
      </c>
      <c r="F92" s="76">
        <f t="shared" si="9"/>
        <v>0</v>
      </c>
    </row>
    <row r="93" spans="1:6" x14ac:dyDescent="0.2">
      <c r="A93" s="73"/>
      <c r="B93" s="227" t="s">
        <v>237</v>
      </c>
      <c r="C93" s="16"/>
      <c r="D93" s="76">
        <v>346</v>
      </c>
      <c r="E93" s="90">
        <f t="shared" si="8"/>
        <v>0</v>
      </c>
      <c r="F93" s="76">
        <f t="shared" si="9"/>
        <v>0</v>
      </c>
    </row>
    <row r="94" spans="1:6" x14ac:dyDescent="0.2">
      <c r="A94" s="73"/>
      <c r="B94" s="227" t="s">
        <v>238</v>
      </c>
      <c r="C94" s="16"/>
      <c r="D94" s="76">
        <v>388</v>
      </c>
      <c r="E94" s="90">
        <f t="shared" si="8"/>
        <v>0</v>
      </c>
      <c r="F94" s="76">
        <f t="shared" si="9"/>
        <v>0</v>
      </c>
    </row>
    <row r="95" spans="1:6" x14ac:dyDescent="0.2">
      <c r="A95" s="73"/>
      <c r="B95" s="227" t="s">
        <v>375</v>
      </c>
      <c r="C95" s="16"/>
      <c r="D95" s="76">
        <v>692</v>
      </c>
      <c r="E95" s="90">
        <f t="shared" si="8"/>
        <v>0</v>
      </c>
      <c r="F95" s="76">
        <f t="shared" si="9"/>
        <v>0</v>
      </c>
    </row>
    <row r="96" spans="1:6" x14ac:dyDescent="0.2">
      <c r="A96" s="73"/>
      <c r="B96" s="227" t="s">
        <v>376</v>
      </c>
      <c r="C96" s="16"/>
      <c r="D96" s="76">
        <v>776</v>
      </c>
      <c r="E96" s="90">
        <f t="shared" si="8"/>
        <v>0</v>
      </c>
      <c r="F96" s="76">
        <f t="shared" si="9"/>
        <v>0</v>
      </c>
    </row>
    <row r="97" spans="1:6" x14ac:dyDescent="0.2">
      <c r="A97" s="73"/>
      <c r="B97" s="227"/>
      <c r="C97" s="16"/>
      <c r="D97" s="72"/>
      <c r="E97" s="90"/>
      <c r="F97" s="72"/>
    </row>
    <row r="98" spans="1:6" x14ac:dyDescent="0.2">
      <c r="A98" s="73"/>
      <c r="B98" s="228" t="s">
        <v>239</v>
      </c>
      <c r="C98" s="15"/>
      <c r="D98" s="68"/>
      <c r="E98" s="87"/>
      <c r="F98" s="68"/>
    </row>
    <row r="99" spans="1:6" x14ac:dyDescent="0.2">
      <c r="A99" s="73"/>
      <c r="B99" s="98" t="s">
        <v>240</v>
      </c>
      <c r="C99" s="16"/>
      <c r="D99" s="76">
        <v>5488</v>
      </c>
      <c r="E99" s="90">
        <f t="shared" ref="E99:E106" si="11">C99*D99</f>
        <v>0</v>
      </c>
      <c r="F99" s="76">
        <f t="shared" ref="F99:F106" si="12">E99-(E99*2%)</f>
        <v>0</v>
      </c>
    </row>
    <row r="100" spans="1:6" x14ac:dyDescent="0.2">
      <c r="A100" s="73"/>
      <c r="B100" s="98" t="s">
        <v>241</v>
      </c>
      <c r="C100" s="16"/>
      <c r="D100" s="76">
        <v>5655</v>
      </c>
      <c r="E100" s="90">
        <f t="shared" si="11"/>
        <v>0</v>
      </c>
      <c r="F100" s="76">
        <f t="shared" si="12"/>
        <v>0</v>
      </c>
    </row>
    <row r="101" spans="1:6" x14ac:dyDescent="0.2">
      <c r="A101" s="73"/>
      <c r="B101" s="98" t="s">
        <v>51</v>
      </c>
      <c r="C101" s="16"/>
      <c r="D101" s="76">
        <v>1219</v>
      </c>
      <c r="E101" s="90">
        <f t="shared" si="11"/>
        <v>0</v>
      </c>
      <c r="F101" s="76">
        <f t="shared" si="12"/>
        <v>0</v>
      </c>
    </row>
    <row r="102" spans="1:6" x14ac:dyDescent="0.2">
      <c r="A102" s="73"/>
      <c r="B102" s="98" t="s">
        <v>242</v>
      </c>
      <c r="C102" s="16"/>
      <c r="D102" s="76">
        <v>565</v>
      </c>
      <c r="E102" s="90">
        <f t="shared" si="11"/>
        <v>0</v>
      </c>
      <c r="F102" s="76">
        <f t="shared" si="12"/>
        <v>0</v>
      </c>
    </row>
    <row r="103" spans="1:6" x14ac:dyDescent="0.2">
      <c r="A103" s="73"/>
      <c r="B103" s="98" t="s">
        <v>168</v>
      </c>
      <c r="C103" s="16"/>
      <c r="D103" s="76">
        <v>715</v>
      </c>
      <c r="E103" s="90">
        <f t="shared" si="11"/>
        <v>0</v>
      </c>
      <c r="F103" s="76">
        <f t="shared" si="12"/>
        <v>0</v>
      </c>
    </row>
    <row r="104" spans="1:6" x14ac:dyDescent="0.2">
      <c r="A104" s="73"/>
      <c r="B104" s="98" t="s">
        <v>243</v>
      </c>
      <c r="C104" s="16"/>
      <c r="D104" s="76">
        <v>947</v>
      </c>
      <c r="E104" s="90">
        <f t="shared" si="11"/>
        <v>0</v>
      </c>
      <c r="F104" s="76">
        <f t="shared" si="12"/>
        <v>0</v>
      </c>
    </row>
    <row r="105" spans="1:6" x14ac:dyDescent="0.2">
      <c r="A105" s="73"/>
      <c r="B105" s="98" t="s">
        <v>61</v>
      </c>
      <c r="C105" s="16"/>
      <c r="D105" s="76">
        <v>546</v>
      </c>
      <c r="E105" s="90">
        <f t="shared" si="11"/>
        <v>0</v>
      </c>
      <c r="F105" s="76">
        <f t="shared" si="12"/>
        <v>0</v>
      </c>
    </row>
    <row r="106" spans="1:6" ht="10.8" thickBot="1" x14ac:dyDescent="0.25">
      <c r="A106" s="73"/>
      <c r="B106" s="158" t="s">
        <v>244</v>
      </c>
      <c r="C106" s="17"/>
      <c r="D106" s="159">
        <v>763</v>
      </c>
      <c r="E106" s="160">
        <f t="shared" si="11"/>
        <v>0</v>
      </c>
      <c r="F106" s="159">
        <f t="shared" si="12"/>
        <v>0</v>
      </c>
    </row>
    <row r="107" spans="1:6" x14ac:dyDescent="0.2">
      <c r="A107" s="73"/>
      <c r="B107" s="111" t="s">
        <v>27</v>
      </c>
      <c r="C107" s="18"/>
      <c r="D107" s="112"/>
      <c r="E107" s="112">
        <f>SUM(E23:E106)</f>
        <v>0</v>
      </c>
      <c r="F107" s="112">
        <f>SUM(F23:F106)</f>
        <v>0</v>
      </c>
    </row>
    <row r="108" spans="1:6" x14ac:dyDescent="0.2">
      <c r="A108" s="73"/>
      <c r="B108" s="115" t="s">
        <v>98</v>
      </c>
      <c r="C108" s="15"/>
      <c r="D108" s="72"/>
      <c r="E108" s="76">
        <f>E21</f>
        <v>674572</v>
      </c>
      <c r="F108" s="76">
        <f>F21</f>
        <v>661080.56000000006</v>
      </c>
    </row>
    <row r="109" spans="1:6" x14ac:dyDescent="0.2">
      <c r="A109" s="73"/>
      <c r="B109" s="115" t="s">
        <v>429</v>
      </c>
      <c r="C109" s="15"/>
      <c r="D109" s="72"/>
      <c r="E109" s="118">
        <f>SUM(E107:E108)</f>
        <v>674572</v>
      </c>
      <c r="F109" s="118">
        <f>SUM(F107:F108)</f>
        <v>661080.56000000006</v>
      </c>
    </row>
    <row r="110" spans="1:6" x14ac:dyDescent="0.2">
      <c r="A110" s="73"/>
      <c r="C110" s="15"/>
      <c r="D110" s="72"/>
      <c r="E110" s="72"/>
      <c r="F110" s="72"/>
    </row>
    <row r="111" spans="1:6" x14ac:dyDescent="0.2">
      <c r="A111" s="73"/>
      <c r="B111" s="120" t="s">
        <v>430</v>
      </c>
      <c r="C111" s="139">
        <v>0</v>
      </c>
      <c r="D111" s="76">
        <f>(F109*C111)</f>
        <v>0</v>
      </c>
      <c r="E111" s="118">
        <f>E109-D111</f>
        <v>674572</v>
      </c>
      <c r="F111" s="118">
        <f>F109-D111</f>
        <v>661080.56000000006</v>
      </c>
    </row>
    <row r="112" spans="1:6" x14ac:dyDescent="0.2">
      <c r="A112" s="73"/>
      <c r="C112" s="15"/>
      <c r="D112" s="72"/>
      <c r="E112" s="72"/>
      <c r="F112" s="72"/>
    </row>
    <row r="113" spans="1:6" x14ac:dyDescent="0.2">
      <c r="A113" s="73"/>
      <c r="B113" s="122" t="s">
        <v>100</v>
      </c>
      <c r="C113" s="15"/>
      <c r="D113" s="72"/>
      <c r="E113" s="72"/>
      <c r="F113" s="72"/>
    </row>
    <row r="114" spans="1:6" x14ac:dyDescent="0.2">
      <c r="A114" s="73"/>
      <c r="B114" s="123" t="s">
        <v>101</v>
      </c>
      <c r="C114" s="15"/>
      <c r="D114" s="72"/>
      <c r="E114" s="72"/>
      <c r="F114" s="72"/>
    </row>
    <row r="115" spans="1:6" x14ac:dyDescent="0.2">
      <c r="A115" s="73"/>
      <c r="B115" s="115"/>
      <c r="C115" s="15"/>
      <c r="D115" s="72"/>
      <c r="E115" s="72"/>
      <c r="F115" s="72"/>
    </row>
    <row r="116" spans="1:6" ht="20.399999999999999" x14ac:dyDescent="0.2">
      <c r="A116" s="73"/>
      <c r="B116" s="120" t="s">
        <v>167</v>
      </c>
      <c r="C116" s="15">
        <v>0</v>
      </c>
      <c r="D116" s="6">
        <v>21</v>
      </c>
      <c r="E116" s="6">
        <f>C116*D116</f>
        <v>0</v>
      </c>
      <c r="F116" s="76">
        <f>C116*D116</f>
        <v>0</v>
      </c>
    </row>
    <row r="117" spans="1:6" x14ac:dyDescent="0.2">
      <c r="A117" s="73"/>
      <c r="B117" s="125" t="s">
        <v>1</v>
      </c>
      <c r="E117" s="126">
        <f>SUM(E111:E116)</f>
        <v>674572</v>
      </c>
      <c r="F117" s="126">
        <f>SUM(F111:F116)</f>
        <v>661080.56000000006</v>
      </c>
    </row>
    <row r="118" spans="1:6" x14ac:dyDescent="0.2">
      <c r="A118" s="73"/>
      <c r="B118" s="120"/>
      <c r="C118" s="162"/>
    </row>
    <row r="119" spans="1:6" ht="22.2" customHeight="1" x14ac:dyDescent="0.2">
      <c r="E119" s="128" t="s">
        <v>428</v>
      </c>
      <c r="F119" s="128" t="s">
        <v>438</v>
      </c>
    </row>
    <row r="120" spans="1:6" ht="11.4" customHeight="1" x14ac:dyDescent="0.2">
      <c r="A120" s="129"/>
      <c r="B120" s="129"/>
    </row>
    <row r="121" spans="1:6" x14ac:dyDescent="0.2">
      <c r="A121" s="49"/>
      <c r="B121" s="49"/>
    </row>
    <row r="122" spans="1:6" x14ac:dyDescent="0.2">
      <c r="A122" s="49"/>
      <c r="B122" s="49"/>
    </row>
    <row r="123" spans="1:6" x14ac:dyDescent="0.2">
      <c r="A123" s="49"/>
      <c r="B123" s="49"/>
    </row>
    <row r="124" spans="1:6" x14ac:dyDescent="0.2">
      <c r="A124" s="49"/>
      <c r="B124" s="49"/>
    </row>
    <row r="126" spans="1:6" x14ac:dyDescent="0.2">
      <c r="A126" s="141"/>
      <c r="B126" s="141"/>
      <c r="C126" s="142"/>
      <c r="D126" s="141"/>
      <c r="E126" s="141"/>
      <c r="F126" s="141"/>
    </row>
    <row r="127" spans="1:6" x14ac:dyDescent="0.2">
      <c r="A127" s="141"/>
      <c r="B127" s="141"/>
      <c r="C127" s="142"/>
      <c r="D127" s="141"/>
      <c r="E127" s="141"/>
      <c r="F127" s="141"/>
    </row>
    <row r="128" spans="1:6" x14ac:dyDescent="0.2">
      <c r="A128" s="141"/>
      <c r="B128" s="141"/>
      <c r="C128" s="142"/>
      <c r="D128" s="141"/>
      <c r="E128" s="141"/>
      <c r="F128" s="141"/>
    </row>
    <row r="129" spans="1:6" x14ac:dyDescent="0.2">
      <c r="A129" s="141"/>
      <c r="B129" s="141"/>
      <c r="C129" s="142"/>
      <c r="D129" s="141"/>
      <c r="E129" s="141"/>
      <c r="F129" s="141"/>
    </row>
    <row r="130" spans="1:6" x14ac:dyDescent="0.2">
      <c r="A130" s="141"/>
      <c r="B130" s="141"/>
      <c r="C130" s="142"/>
      <c r="D130" s="141"/>
      <c r="E130" s="141"/>
      <c r="F130" s="141"/>
    </row>
    <row r="131" spans="1:6" x14ac:dyDescent="0.2">
      <c r="A131" s="141"/>
      <c r="B131" s="141"/>
      <c r="C131" s="142"/>
      <c r="D131" s="141"/>
      <c r="E131" s="141"/>
      <c r="F131" s="141"/>
    </row>
    <row r="132" spans="1:6" x14ac:dyDescent="0.2">
      <c r="A132" s="141"/>
      <c r="B132" s="141"/>
      <c r="C132" s="142"/>
      <c r="D132" s="141"/>
      <c r="E132" s="141"/>
      <c r="F132" s="141"/>
    </row>
    <row r="133" spans="1:6" x14ac:dyDescent="0.2">
      <c r="A133" s="141"/>
      <c r="B133" s="141"/>
      <c r="C133" s="142"/>
      <c r="D133" s="141"/>
      <c r="E133" s="141"/>
      <c r="F133" s="141"/>
    </row>
    <row r="134" spans="1:6" x14ac:dyDescent="0.2">
      <c r="A134" s="141"/>
      <c r="B134" s="141"/>
      <c r="C134" s="142"/>
      <c r="D134" s="141"/>
      <c r="E134" s="141"/>
      <c r="F134" s="141"/>
    </row>
    <row r="135" spans="1:6" x14ac:dyDescent="0.2">
      <c r="A135" s="141"/>
      <c r="B135" s="141"/>
      <c r="C135" s="142"/>
      <c r="D135" s="141"/>
      <c r="E135" s="141"/>
      <c r="F135" s="141"/>
    </row>
    <row r="136" spans="1:6" x14ac:dyDescent="0.2">
      <c r="A136" s="141"/>
      <c r="B136" s="141"/>
      <c r="C136" s="142"/>
      <c r="D136" s="141"/>
      <c r="E136" s="141"/>
      <c r="F136" s="141"/>
    </row>
    <row r="137" spans="1:6" x14ac:dyDescent="0.2">
      <c r="A137" s="141"/>
      <c r="B137" s="141"/>
      <c r="C137" s="142"/>
      <c r="D137" s="141"/>
      <c r="E137" s="141"/>
      <c r="F137" s="141"/>
    </row>
    <row r="138" spans="1:6" x14ac:dyDescent="0.2">
      <c r="A138" s="141"/>
      <c r="B138" s="141"/>
      <c r="C138" s="142"/>
      <c r="D138" s="141"/>
      <c r="E138" s="141"/>
      <c r="F138" s="141"/>
    </row>
    <row r="139" spans="1:6" x14ac:dyDescent="0.2">
      <c r="A139" s="141"/>
      <c r="B139" s="141"/>
      <c r="C139" s="142"/>
      <c r="D139" s="141"/>
      <c r="E139" s="141"/>
      <c r="F139" s="141"/>
    </row>
    <row r="140" spans="1:6" x14ac:dyDescent="0.2">
      <c r="A140" s="141"/>
      <c r="B140" s="141"/>
      <c r="C140" s="142"/>
      <c r="D140" s="141"/>
      <c r="E140" s="141"/>
      <c r="F140" s="141"/>
    </row>
    <row r="141" spans="1:6" x14ac:dyDescent="0.2">
      <c r="A141" s="141"/>
      <c r="B141" s="141"/>
      <c r="C141" s="142"/>
      <c r="D141" s="141"/>
      <c r="E141" s="141"/>
      <c r="F141" s="141"/>
    </row>
    <row r="142" spans="1:6" x14ac:dyDescent="0.2">
      <c r="A142" s="141"/>
      <c r="B142" s="141"/>
      <c r="C142" s="142"/>
      <c r="D142" s="141"/>
      <c r="E142" s="141"/>
      <c r="F142" s="141"/>
    </row>
    <row r="143" spans="1:6" x14ac:dyDescent="0.2">
      <c r="A143" s="141"/>
      <c r="B143" s="141"/>
      <c r="C143" s="142"/>
      <c r="D143" s="141"/>
      <c r="E143" s="141"/>
      <c r="F143" s="141"/>
    </row>
    <row r="144" spans="1:6" x14ac:dyDescent="0.2">
      <c r="A144" s="141"/>
      <c r="B144" s="141"/>
      <c r="C144" s="142"/>
      <c r="D144" s="141"/>
      <c r="E144" s="141"/>
      <c r="F144" s="141"/>
    </row>
    <row r="145" spans="1:6" x14ac:dyDescent="0.2">
      <c r="A145" s="141"/>
      <c r="B145" s="141"/>
      <c r="C145" s="142"/>
      <c r="D145" s="141"/>
      <c r="E145" s="141"/>
      <c r="F145" s="141"/>
    </row>
  </sheetData>
  <sheetProtection sheet="1" objects="1" scenarios="1"/>
  <mergeCells count="6">
    <mergeCell ref="E1:G1"/>
    <mergeCell ref="C8:D8"/>
    <mergeCell ref="C4:D4"/>
    <mergeCell ref="C5:D5"/>
    <mergeCell ref="C6:D6"/>
    <mergeCell ref="C7:D7"/>
  </mergeCells>
  <pageMargins left="0.25" right="0.25" top="0.75" bottom="0.75" header="0.3" footer="0.3"/>
  <pageSetup scale="90" orientation="portrait" r:id="rId1"/>
  <headerFooter>
    <oddHeader>&amp;C&amp;"Arial,Regular"&amp;8M-B Companies, Inc. Effective Date September 9, 2017 --- North Star™
&amp;P</oddHeader>
  </headerFooter>
  <rowBreaks count="2" manualBreakCount="2">
    <brk id="21" max="16383" man="1"/>
    <brk id="80" max="4"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70CEF-99E7-459C-B48C-F458B5671881}">
  <dimension ref="A1:H103"/>
  <sheetViews>
    <sheetView zoomScale="120" zoomScaleNormal="120" workbookViewId="0">
      <selection activeCell="E2" sqref="E2"/>
    </sheetView>
  </sheetViews>
  <sheetFormatPr defaultRowHeight="14.4" x14ac:dyDescent="0.3"/>
  <cols>
    <col min="1" max="1" width="12" customWidth="1"/>
    <col min="2" max="2" width="60.6640625" customWidth="1"/>
    <col min="3" max="3" width="4.88671875" customWidth="1"/>
    <col min="4" max="4" width="11.6640625" customWidth="1"/>
    <col min="5" max="5" width="13.44140625" customWidth="1"/>
    <col min="6" max="6" width="12.6640625" style="234" customWidth="1"/>
  </cols>
  <sheetData>
    <row r="1" spans="1:8" s="22" customFormat="1" ht="49.95" customHeight="1" x14ac:dyDescent="0.3">
      <c r="C1" s="24"/>
      <c r="E1" s="420"/>
      <c r="F1" s="420"/>
      <c r="G1" s="420"/>
    </row>
    <row r="2" spans="1:8" s="40" customFormat="1" ht="10.199999999999999" x14ac:dyDescent="0.2">
      <c r="A2" s="23">
        <v>45631</v>
      </c>
      <c r="B2" s="36"/>
      <c r="C2" s="37"/>
      <c r="D2" s="38"/>
      <c r="E2" s="39"/>
    </row>
    <row r="3" spans="1:8" s="45" customFormat="1" ht="11.4" customHeight="1" x14ac:dyDescent="0.2">
      <c r="A3" s="41" t="s">
        <v>3</v>
      </c>
      <c r="B3" s="42"/>
      <c r="C3" s="43"/>
      <c r="D3" s="42"/>
      <c r="E3" s="44" t="s">
        <v>2</v>
      </c>
    </row>
    <row r="4" spans="1:8" s="40" customFormat="1" ht="11.4" customHeight="1" x14ac:dyDescent="0.2">
      <c r="A4" s="46" t="s">
        <v>140</v>
      </c>
      <c r="B4" s="133"/>
      <c r="C4" s="427" t="s">
        <v>22</v>
      </c>
      <c r="D4" s="428"/>
      <c r="E4" s="134"/>
    </row>
    <row r="5" spans="1:8" s="40" customFormat="1" ht="11.4" customHeight="1" x14ac:dyDescent="0.2">
      <c r="A5" s="46" t="s">
        <v>141</v>
      </c>
      <c r="B5" s="133"/>
      <c r="C5" s="427" t="s">
        <v>23</v>
      </c>
      <c r="D5" s="428"/>
      <c r="E5" s="135"/>
    </row>
    <row r="6" spans="1:8" s="40" customFormat="1" ht="23.1" customHeight="1" x14ac:dyDescent="0.2">
      <c r="A6" s="47" t="s">
        <v>142</v>
      </c>
      <c r="B6" s="133"/>
      <c r="C6" s="427" t="s">
        <v>21</v>
      </c>
      <c r="D6" s="428"/>
      <c r="E6" s="135"/>
    </row>
    <row r="7" spans="1:8" s="40" customFormat="1" ht="11.4" customHeight="1" x14ac:dyDescent="0.2">
      <c r="A7" s="46" t="s">
        <v>143</v>
      </c>
      <c r="B7" s="133"/>
      <c r="C7" s="427" t="s">
        <v>24</v>
      </c>
      <c r="D7" s="428"/>
      <c r="E7" s="134"/>
    </row>
    <row r="8" spans="1:8" s="40" customFormat="1" ht="23.1" customHeight="1" x14ac:dyDescent="0.2">
      <c r="A8" s="47" t="s">
        <v>163</v>
      </c>
      <c r="B8" s="136"/>
      <c r="C8" s="427" t="s">
        <v>4</v>
      </c>
      <c r="D8" s="428"/>
      <c r="E8" s="135"/>
    </row>
    <row r="9" spans="1:8" ht="12" customHeight="1" x14ac:dyDescent="0.3">
      <c r="A9" s="40"/>
      <c r="B9" s="40"/>
      <c r="C9" s="45"/>
      <c r="D9" s="40"/>
      <c r="E9" s="40"/>
      <c r="F9" s="40"/>
    </row>
    <row r="10" spans="1:8" x14ac:dyDescent="0.3">
      <c r="A10" s="424" t="s">
        <v>5</v>
      </c>
      <c r="B10" s="425"/>
      <c r="C10" s="425"/>
      <c r="D10" s="425"/>
      <c r="E10" s="425"/>
      <c r="F10" s="40"/>
    </row>
    <row r="11" spans="1:8" ht="12.6" customHeight="1" x14ac:dyDescent="0.3">
      <c r="A11" s="443" t="s">
        <v>25</v>
      </c>
      <c r="B11" s="443"/>
      <c r="C11" s="188"/>
      <c r="D11" s="188"/>
      <c r="E11" s="188"/>
      <c r="F11" s="40"/>
    </row>
    <row r="12" spans="1:8" ht="12.6" customHeight="1" x14ac:dyDescent="0.3">
      <c r="A12" s="444" t="s">
        <v>139</v>
      </c>
      <c r="B12" s="444"/>
      <c r="C12" s="188"/>
      <c r="D12" s="188"/>
      <c r="E12" s="188"/>
      <c r="F12" s="40"/>
    </row>
    <row r="13" spans="1:8" ht="12.6" customHeight="1" x14ac:dyDescent="0.3">
      <c r="A13" s="444" t="s">
        <v>26</v>
      </c>
      <c r="B13" s="444"/>
      <c r="C13" s="188"/>
      <c r="D13" s="188"/>
      <c r="E13" s="188"/>
      <c r="F13" s="189"/>
    </row>
    <row r="14" spans="1:8" ht="12.6" customHeight="1" x14ac:dyDescent="0.3">
      <c r="A14" s="186"/>
      <c r="B14" s="186"/>
      <c r="C14" s="190"/>
      <c r="D14" s="187"/>
      <c r="E14" s="187"/>
      <c r="F14" s="93"/>
      <c r="H14" s="191"/>
    </row>
    <row r="15" spans="1:8" ht="34.200000000000003" customHeight="1" x14ac:dyDescent="0.3">
      <c r="A15" s="192" t="s">
        <v>0</v>
      </c>
      <c r="B15" s="193" t="s">
        <v>6</v>
      </c>
      <c r="C15" s="193" t="s">
        <v>20</v>
      </c>
      <c r="D15" s="193" t="s">
        <v>7</v>
      </c>
      <c r="E15" s="193" t="s">
        <v>433</v>
      </c>
      <c r="F15" s="1" t="s">
        <v>437</v>
      </c>
    </row>
    <row r="16" spans="1:8" ht="31.2" customHeight="1" x14ac:dyDescent="0.3">
      <c r="A16" s="194" t="s">
        <v>413</v>
      </c>
      <c r="B16" s="229" t="s">
        <v>412</v>
      </c>
      <c r="C16" s="220">
        <v>1</v>
      </c>
      <c r="D16" s="61">
        <v>678863</v>
      </c>
      <c r="E16" s="2">
        <f>C16*D16</f>
        <v>678863</v>
      </c>
      <c r="F16" s="230">
        <f>E16-(E16*2%)</f>
        <v>665285.74</v>
      </c>
    </row>
    <row r="17" spans="1:8" ht="11.25" customHeight="1" x14ac:dyDescent="0.3">
      <c r="A17" s="196"/>
      <c r="B17" s="197" t="s">
        <v>63</v>
      </c>
      <c r="C17" s="198"/>
      <c r="D17" s="3"/>
      <c r="E17" s="199"/>
      <c r="F17" s="72"/>
    </row>
    <row r="18" spans="1:8" ht="336.6" customHeight="1" x14ac:dyDescent="0.3">
      <c r="A18" s="167"/>
      <c r="B18" s="432"/>
      <c r="C18" s="433"/>
      <c r="D18" s="433"/>
      <c r="E18" s="433"/>
      <c r="F18" s="72"/>
    </row>
    <row r="19" spans="1:8" x14ac:dyDescent="0.3">
      <c r="A19" s="167"/>
      <c r="B19" s="168"/>
      <c r="C19" s="167"/>
      <c r="D19" s="200" t="s">
        <v>8</v>
      </c>
      <c r="E19" s="201">
        <f>SUM(E16)</f>
        <v>678863</v>
      </c>
      <c r="F19" s="202">
        <f>SUM(F16)</f>
        <v>665285.74</v>
      </c>
    </row>
    <row r="20" spans="1:8" ht="15" thickBot="1" x14ac:dyDescent="0.35">
      <c r="A20" s="167"/>
      <c r="B20" s="168" t="s">
        <v>2</v>
      </c>
      <c r="C20" s="167"/>
      <c r="D20" s="200" t="s">
        <v>9</v>
      </c>
      <c r="E20" s="225"/>
      <c r="F20" s="4"/>
    </row>
    <row r="21" spans="1:8" ht="15" thickBot="1" x14ac:dyDescent="0.35">
      <c r="A21" s="167"/>
      <c r="B21" s="205" t="s">
        <v>17</v>
      </c>
      <c r="C21" s="167"/>
      <c r="D21" s="206" t="s">
        <v>1</v>
      </c>
      <c r="E21" s="80">
        <f>SUM(E19:E20)</f>
        <v>678863</v>
      </c>
      <c r="F21" s="76">
        <f>SUM(F19:F20)</f>
        <v>665285.74</v>
      </c>
    </row>
    <row r="22" spans="1:8" x14ac:dyDescent="0.3">
      <c r="A22" s="207" t="s">
        <v>99</v>
      </c>
      <c r="B22" s="208"/>
      <c r="C22" s="45"/>
      <c r="D22" s="209"/>
      <c r="E22" s="209"/>
      <c r="F22" s="72"/>
    </row>
    <row r="23" spans="1:8" x14ac:dyDescent="0.3">
      <c r="A23" s="196"/>
      <c r="B23" s="84" t="s">
        <v>414</v>
      </c>
      <c r="C23" s="85"/>
      <c r="D23" s="68"/>
      <c r="E23" s="94"/>
      <c r="F23" s="68"/>
    </row>
    <row r="24" spans="1:8" x14ac:dyDescent="0.3">
      <c r="A24" s="196"/>
      <c r="B24" s="89" t="s">
        <v>67</v>
      </c>
      <c r="C24" s="15"/>
      <c r="D24" s="181">
        <v>776</v>
      </c>
      <c r="E24" s="90">
        <f>C24*D24</f>
        <v>0</v>
      </c>
      <c r="F24" s="76">
        <f>E24-(E24*2%)</f>
        <v>0</v>
      </c>
      <c r="H24" s="211"/>
    </row>
    <row r="25" spans="1:8" x14ac:dyDescent="0.3">
      <c r="A25" s="196"/>
      <c r="B25" s="89" t="s">
        <v>269</v>
      </c>
      <c r="C25" s="15"/>
      <c r="D25" s="181">
        <v>537</v>
      </c>
      <c r="E25" s="90">
        <f t="shared" ref="E25:E38" si="0">C25*D25</f>
        <v>0</v>
      </c>
      <c r="F25" s="76">
        <f t="shared" ref="F25:F38" si="1">E25-(E25*2%)</f>
        <v>0</v>
      </c>
    </row>
    <row r="26" spans="1:8" x14ac:dyDescent="0.3">
      <c r="A26" s="196"/>
      <c r="B26" s="89" t="s">
        <v>32</v>
      </c>
      <c r="C26" s="15"/>
      <c r="D26" s="181">
        <v>622</v>
      </c>
      <c r="E26" s="90">
        <f t="shared" si="0"/>
        <v>0</v>
      </c>
      <c r="F26" s="76">
        <f t="shared" si="1"/>
        <v>0</v>
      </c>
    </row>
    <row r="27" spans="1:8" x14ac:dyDescent="0.3">
      <c r="A27" s="196"/>
      <c r="B27" s="89" t="s">
        <v>33</v>
      </c>
      <c r="C27" s="15"/>
      <c r="D27" s="181">
        <v>610</v>
      </c>
      <c r="E27" s="90">
        <f t="shared" si="0"/>
        <v>0</v>
      </c>
      <c r="F27" s="76">
        <f t="shared" si="1"/>
        <v>0</v>
      </c>
    </row>
    <row r="28" spans="1:8" x14ac:dyDescent="0.3">
      <c r="A28" s="196"/>
      <c r="B28" s="89" t="s">
        <v>34</v>
      </c>
      <c r="C28" s="15"/>
      <c r="D28" s="181">
        <v>1146</v>
      </c>
      <c r="E28" s="90">
        <f t="shared" si="0"/>
        <v>0</v>
      </c>
      <c r="F28" s="76">
        <f t="shared" si="1"/>
        <v>0</v>
      </c>
    </row>
    <row r="29" spans="1:8" x14ac:dyDescent="0.3">
      <c r="A29" s="196"/>
      <c r="B29" s="89" t="s">
        <v>68</v>
      </c>
      <c r="C29" s="15"/>
      <c r="D29" s="181">
        <v>384</v>
      </c>
      <c r="E29" s="90">
        <f t="shared" si="0"/>
        <v>0</v>
      </c>
      <c r="F29" s="76">
        <f t="shared" si="1"/>
        <v>0</v>
      </c>
    </row>
    <row r="30" spans="1:8" x14ac:dyDescent="0.3">
      <c r="A30" s="196"/>
      <c r="B30" s="89" t="s">
        <v>270</v>
      </c>
      <c r="C30" s="15"/>
      <c r="D30" s="181">
        <v>232</v>
      </c>
      <c r="E30" s="90">
        <f t="shared" si="0"/>
        <v>0</v>
      </c>
      <c r="F30" s="76">
        <f t="shared" si="1"/>
        <v>0</v>
      </c>
    </row>
    <row r="31" spans="1:8" x14ac:dyDescent="0.3">
      <c r="A31" s="196"/>
      <c r="B31" s="89" t="s">
        <v>35</v>
      </c>
      <c r="C31" s="15"/>
      <c r="D31" s="181">
        <v>652</v>
      </c>
      <c r="E31" s="90">
        <f t="shared" si="0"/>
        <v>0</v>
      </c>
      <c r="F31" s="76">
        <f t="shared" si="1"/>
        <v>0</v>
      </c>
    </row>
    <row r="32" spans="1:8" x14ac:dyDescent="0.3">
      <c r="A32" s="196"/>
      <c r="B32" s="89" t="s">
        <v>415</v>
      </c>
      <c r="C32" s="15"/>
      <c r="D32" s="181">
        <v>776</v>
      </c>
      <c r="E32" s="90">
        <f t="shared" si="0"/>
        <v>0</v>
      </c>
      <c r="F32" s="76">
        <f t="shared" si="1"/>
        <v>0</v>
      </c>
    </row>
    <row r="33" spans="1:6" x14ac:dyDescent="0.3">
      <c r="A33" s="196"/>
      <c r="B33" s="89" t="s">
        <v>19</v>
      </c>
      <c r="C33" s="15"/>
      <c r="D33" s="181">
        <v>234</v>
      </c>
      <c r="E33" s="90">
        <f t="shared" si="0"/>
        <v>0</v>
      </c>
      <c r="F33" s="76">
        <f t="shared" si="1"/>
        <v>0</v>
      </c>
    </row>
    <row r="34" spans="1:6" x14ac:dyDescent="0.3">
      <c r="A34" s="196"/>
      <c r="B34" s="89" t="s">
        <v>70</v>
      </c>
      <c r="C34" s="15"/>
      <c r="D34" s="181">
        <v>918</v>
      </c>
      <c r="E34" s="90">
        <f t="shared" si="0"/>
        <v>0</v>
      </c>
      <c r="F34" s="76">
        <f t="shared" si="1"/>
        <v>0</v>
      </c>
    </row>
    <row r="35" spans="1:6" x14ac:dyDescent="0.3">
      <c r="A35" s="196"/>
      <c r="B35" s="89" t="s">
        <v>71</v>
      </c>
      <c r="C35" s="15"/>
      <c r="D35" s="181">
        <v>674</v>
      </c>
      <c r="E35" s="90">
        <f t="shared" si="0"/>
        <v>0</v>
      </c>
      <c r="F35" s="76">
        <f t="shared" si="1"/>
        <v>0</v>
      </c>
    </row>
    <row r="36" spans="1:6" x14ac:dyDescent="0.3">
      <c r="A36" s="196"/>
      <c r="B36" s="89" t="s">
        <v>72</v>
      </c>
      <c r="C36" s="15"/>
      <c r="D36" s="181">
        <v>385</v>
      </c>
      <c r="E36" s="90">
        <f t="shared" si="0"/>
        <v>0</v>
      </c>
      <c r="F36" s="76">
        <f t="shared" si="1"/>
        <v>0</v>
      </c>
    </row>
    <row r="37" spans="1:6" x14ac:dyDescent="0.3">
      <c r="A37" s="196"/>
      <c r="B37" s="89" t="s">
        <v>272</v>
      </c>
      <c r="C37" s="15"/>
      <c r="D37" s="181">
        <v>925</v>
      </c>
      <c r="E37" s="90">
        <f t="shared" si="0"/>
        <v>0</v>
      </c>
      <c r="F37" s="76">
        <f t="shared" si="1"/>
        <v>0</v>
      </c>
    </row>
    <row r="38" spans="1:6" x14ac:dyDescent="0.3">
      <c r="A38" s="196"/>
      <c r="B38" s="89" t="s">
        <v>74</v>
      </c>
      <c r="C38" s="15"/>
      <c r="D38" s="181">
        <v>2682</v>
      </c>
      <c r="E38" s="90">
        <f t="shared" si="0"/>
        <v>0</v>
      </c>
      <c r="F38" s="76">
        <f t="shared" si="1"/>
        <v>0</v>
      </c>
    </row>
    <row r="39" spans="1:6" x14ac:dyDescent="0.3">
      <c r="A39" s="196"/>
      <c r="B39" s="84"/>
      <c r="C39" s="15"/>
      <c r="D39" s="72"/>
      <c r="E39" s="90"/>
      <c r="F39" s="72"/>
    </row>
    <row r="40" spans="1:6" x14ac:dyDescent="0.3">
      <c r="A40" s="196"/>
      <c r="B40" s="84" t="s">
        <v>416</v>
      </c>
      <c r="C40" s="15"/>
      <c r="D40" s="68"/>
      <c r="E40" s="94"/>
      <c r="F40" s="68"/>
    </row>
    <row r="41" spans="1:6" x14ac:dyDescent="0.3">
      <c r="A41" s="196"/>
      <c r="B41" s="89" t="s">
        <v>88</v>
      </c>
      <c r="C41" s="15"/>
      <c r="D41" s="181">
        <v>4043</v>
      </c>
      <c r="E41" s="90">
        <f t="shared" ref="E41:E58" si="2">C41*D41</f>
        <v>0</v>
      </c>
      <c r="F41" s="76">
        <f t="shared" ref="F41:F58" si="3">E41-(E41*2%)</f>
        <v>0</v>
      </c>
    </row>
    <row r="42" spans="1:6" x14ac:dyDescent="0.3">
      <c r="A42" s="196"/>
      <c r="B42" s="89" t="s">
        <v>76</v>
      </c>
      <c r="C42" s="15"/>
      <c r="D42" s="181">
        <v>2298</v>
      </c>
      <c r="E42" s="90">
        <f t="shared" si="2"/>
        <v>0</v>
      </c>
      <c r="F42" s="76">
        <f t="shared" si="3"/>
        <v>0</v>
      </c>
    </row>
    <row r="43" spans="1:6" x14ac:dyDescent="0.3">
      <c r="A43" s="196"/>
      <c r="B43" s="89" t="s">
        <v>77</v>
      </c>
      <c r="C43" s="15"/>
      <c r="D43" s="181">
        <v>617</v>
      </c>
      <c r="E43" s="90">
        <f t="shared" si="2"/>
        <v>0</v>
      </c>
      <c r="F43" s="76">
        <f t="shared" si="3"/>
        <v>0</v>
      </c>
    </row>
    <row r="44" spans="1:6" x14ac:dyDescent="0.3">
      <c r="A44" s="196"/>
      <c r="B44" s="89" t="s">
        <v>78</v>
      </c>
      <c r="C44" s="15"/>
      <c r="D44" s="181">
        <v>408</v>
      </c>
      <c r="E44" s="90">
        <f t="shared" si="2"/>
        <v>0</v>
      </c>
      <c r="F44" s="76">
        <f t="shared" si="3"/>
        <v>0</v>
      </c>
    </row>
    <row r="45" spans="1:6" x14ac:dyDescent="0.3">
      <c r="A45" s="196"/>
      <c r="B45" s="89" t="s">
        <v>79</v>
      </c>
      <c r="C45" s="15"/>
      <c r="D45" s="181">
        <v>597</v>
      </c>
      <c r="E45" s="90">
        <f t="shared" si="2"/>
        <v>0</v>
      </c>
      <c r="F45" s="76">
        <f t="shared" si="3"/>
        <v>0</v>
      </c>
    </row>
    <row r="46" spans="1:6" x14ac:dyDescent="0.3">
      <c r="A46" s="196"/>
      <c r="B46" s="89" t="s">
        <v>80</v>
      </c>
      <c r="C46" s="15"/>
      <c r="D46" s="181">
        <v>697</v>
      </c>
      <c r="E46" s="90">
        <f t="shared" si="2"/>
        <v>0</v>
      </c>
      <c r="F46" s="76">
        <f t="shared" si="3"/>
        <v>0</v>
      </c>
    </row>
    <row r="47" spans="1:6" x14ac:dyDescent="0.3">
      <c r="A47" s="196"/>
      <c r="B47" s="89" t="s">
        <v>273</v>
      </c>
      <c r="C47" s="15"/>
      <c r="D47" s="181">
        <v>927</v>
      </c>
      <c r="E47" s="90">
        <f t="shared" si="2"/>
        <v>0</v>
      </c>
      <c r="F47" s="76">
        <f t="shared" si="3"/>
        <v>0</v>
      </c>
    </row>
    <row r="48" spans="1:6" x14ac:dyDescent="0.3">
      <c r="A48" s="196"/>
      <c r="B48" s="89" t="s">
        <v>295</v>
      </c>
      <c r="C48" s="15"/>
      <c r="D48" s="181">
        <v>505</v>
      </c>
      <c r="E48" s="90">
        <f t="shared" si="2"/>
        <v>0</v>
      </c>
      <c r="F48" s="76">
        <f t="shared" si="3"/>
        <v>0</v>
      </c>
    </row>
    <row r="49" spans="1:6" x14ac:dyDescent="0.3">
      <c r="A49" s="196"/>
      <c r="B49" s="89" t="s">
        <v>81</v>
      </c>
      <c r="C49" s="15"/>
      <c r="D49" s="181">
        <v>1966</v>
      </c>
      <c r="E49" s="90">
        <f t="shared" si="2"/>
        <v>0</v>
      </c>
      <c r="F49" s="76">
        <f t="shared" si="3"/>
        <v>0</v>
      </c>
    </row>
    <row r="50" spans="1:6" x14ac:dyDescent="0.3">
      <c r="A50" s="196"/>
      <c r="B50" s="89" t="s">
        <v>82</v>
      </c>
      <c r="C50" s="15"/>
      <c r="D50" s="181">
        <v>1829</v>
      </c>
      <c r="E50" s="90">
        <f t="shared" si="2"/>
        <v>0</v>
      </c>
      <c r="F50" s="76">
        <f t="shared" si="3"/>
        <v>0</v>
      </c>
    </row>
    <row r="51" spans="1:6" x14ac:dyDescent="0.3">
      <c r="A51" s="196"/>
      <c r="B51" s="89" t="s">
        <v>83</v>
      </c>
      <c r="C51" s="15"/>
      <c r="D51" s="181">
        <v>1843</v>
      </c>
      <c r="E51" s="90">
        <f t="shared" si="2"/>
        <v>0</v>
      </c>
      <c r="F51" s="76">
        <f t="shared" si="3"/>
        <v>0</v>
      </c>
    </row>
    <row r="52" spans="1:6" x14ac:dyDescent="0.3">
      <c r="A52" s="196"/>
      <c r="B52" s="89" t="s">
        <v>84</v>
      </c>
      <c r="C52" s="15"/>
      <c r="D52" s="181">
        <v>1158</v>
      </c>
      <c r="E52" s="90">
        <f t="shared" si="2"/>
        <v>0</v>
      </c>
      <c r="F52" s="76">
        <f t="shared" si="3"/>
        <v>0</v>
      </c>
    </row>
    <row r="53" spans="1:6" x14ac:dyDescent="0.3">
      <c r="A53" s="196"/>
      <c r="B53" s="89" t="s">
        <v>85</v>
      </c>
      <c r="C53" s="15"/>
      <c r="D53" s="181">
        <v>1085</v>
      </c>
      <c r="E53" s="90">
        <f t="shared" si="2"/>
        <v>0</v>
      </c>
      <c r="F53" s="76">
        <f t="shared" si="3"/>
        <v>0</v>
      </c>
    </row>
    <row r="54" spans="1:6" x14ac:dyDescent="0.3">
      <c r="A54" s="196"/>
      <c r="B54" s="89" t="s">
        <v>86</v>
      </c>
      <c r="C54" s="15"/>
      <c r="D54" s="181">
        <v>1093</v>
      </c>
      <c r="E54" s="90">
        <f t="shared" si="2"/>
        <v>0</v>
      </c>
      <c r="F54" s="76">
        <f t="shared" si="3"/>
        <v>0</v>
      </c>
    </row>
    <row r="55" spans="1:6" x14ac:dyDescent="0.3">
      <c r="A55" s="196"/>
      <c r="B55" s="89" t="s">
        <v>212</v>
      </c>
      <c r="C55" s="15"/>
      <c r="D55" s="181">
        <v>411</v>
      </c>
      <c r="E55" s="90">
        <f t="shared" si="2"/>
        <v>0</v>
      </c>
      <c r="F55" s="76">
        <f t="shared" si="3"/>
        <v>0</v>
      </c>
    </row>
    <row r="56" spans="1:6" x14ac:dyDescent="0.3">
      <c r="A56" s="196"/>
      <c r="B56" s="89" t="s">
        <v>224</v>
      </c>
      <c r="C56" s="15"/>
      <c r="D56" s="181">
        <v>565</v>
      </c>
      <c r="E56" s="90">
        <f t="shared" si="2"/>
        <v>0</v>
      </c>
      <c r="F56" s="76">
        <f t="shared" si="3"/>
        <v>0</v>
      </c>
    </row>
    <row r="57" spans="1:6" x14ac:dyDescent="0.3">
      <c r="A57" s="196"/>
      <c r="B57" s="89" t="s">
        <v>87</v>
      </c>
      <c r="C57" s="15"/>
      <c r="D57" s="181">
        <v>288</v>
      </c>
      <c r="E57" s="90">
        <f t="shared" si="2"/>
        <v>0</v>
      </c>
      <c r="F57" s="76">
        <f t="shared" si="3"/>
        <v>0</v>
      </c>
    </row>
    <row r="58" spans="1:6" x14ac:dyDescent="0.3">
      <c r="A58" s="196"/>
      <c r="B58" s="89" t="s">
        <v>246</v>
      </c>
      <c r="C58" s="15"/>
      <c r="D58" s="181">
        <v>350</v>
      </c>
      <c r="E58" s="90">
        <f t="shared" si="2"/>
        <v>0</v>
      </c>
      <c r="F58" s="76">
        <f t="shared" si="3"/>
        <v>0</v>
      </c>
    </row>
    <row r="59" spans="1:6" x14ac:dyDescent="0.3">
      <c r="A59" s="196"/>
      <c r="B59" s="84"/>
      <c r="C59" s="15"/>
      <c r="D59" s="181"/>
      <c r="E59" s="90"/>
      <c r="F59" s="72"/>
    </row>
    <row r="60" spans="1:6" x14ac:dyDescent="0.3">
      <c r="A60" s="196"/>
      <c r="B60" s="84" t="s">
        <v>417</v>
      </c>
      <c r="C60" s="15"/>
      <c r="D60" s="231"/>
      <c r="E60" s="94"/>
      <c r="F60" s="68"/>
    </row>
    <row r="61" spans="1:6" x14ac:dyDescent="0.3">
      <c r="A61" s="196"/>
      <c r="B61" s="89" t="s">
        <v>418</v>
      </c>
      <c r="C61" s="15"/>
      <c r="D61" s="232" t="s">
        <v>422</v>
      </c>
      <c r="E61" s="90"/>
      <c r="F61" s="72" t="s">
        <v>432</v>
      </c>
    </row>
    <row r="62" spans="1:6" x14ac:dyDescent="0.3">
      <c r="A62" s="196"/>
      <c r="B62" s="177" t="s">
        <v>419</v>
      </c>
      <c r="C62" s="15"/>
      <c r="D62" s="233">
        <v>-37603</v>
      </c>
      <c r="E62" s="90">
        <f t="shared" ref="E62:E64" si="4">C62*D62</f>
        <v>0</v>
      </c>
      <c r="F62" s="76">
        <f t="shared" ref="F62:F64" si="5">E62-(E62*2%)</f>
        <v>0</v>
      </c>
    </row>
    <row r="63" spans="1:6" x14ac:dyDescent="0.3">
      <c r="A63" s="196"/>
      <c r="B63" s="177" t="s">
        <v>420</v>
      </c>
      <c r="C63" s="15"/>
      <c r="D63" s="233">
        <v>-19350</v>
      </c>
      <c r="E63" s="90">
        <f t="shared" si="4"/>
        <v>0</v>
      </c>
      <c r="F63" s="76">
        <f t="shared" si="5"/>
        <v>0</v>
      </c>
    </row>
    <row r="64" spans="1:6" ht="24.6" customHeight="1" thickBot="1" x14ac:dyDescent="0.35">
      <c r="A64" s="196"/>
      <c r="B64" s="107" t="s">
        <v>421</v>
      </c>
      <c r="C64" s="221"/>
      <c r="D64" s="159">
        <v>-56953</v>
      </c>
      <c r="E64" s="160">
        <f t="shared" si="4"/>
        <v>0</v>
      </c>
      <c r="F64" s="159">
        <f t="shared" si="5"/>
        <v>0</v>
      </c>
    </row>
    <row r="65" spans="1:6" x14ac:dyDescent="0.3">
      <c r="A65" s="131"/>
      <c r="B65" s="214" t="s">
        <v>27</v>
      </c>
      <c r="C65" s="18"/>
      <c r="D65" s="112"/>
      <c r="E65" s="112">
        <f>SUM(E24:E64)</f>
        <v>0</v>
      </c>
      <c r="F65" s="112">
        <f>SUM(F24:F64)</f>
        <v>0</v>
      </c>
    </row>
    <row r="66" spans="1:6" x14ac:dyDescent="0.3">
      <c r="A66" s="131"/>
      <c r="B66" s="115" t="s">
        <v>98</v>
      </c>
      <c r="C66" s="15"/>
      <c r="D66" s="72"/>
      <c r="E66" s="76">
        <f>E21</f>
        <v>678863</v>
      </c>
      <c r="F66" s="76">
        <f>F21</f>
        <v>665285.74</v>
      </c>
    </row>
    <row r="67" spans="1:6" x14ac:dyDescent="0.3">
      <c r="A67" s="131"/>
      <c r="B67" s="115" t="s">
        <v>429</v>
      </c>
      <c r="C67" s="15"/>
      <c r="D67" s="72"/>
      <c r="E67" s="118">
        <f>SUM(E65:E66)</f>
        <v>678863</v>
      </c>
      <c r="F67" s="118">
        <f>SUM(F65:F66)</f>
        <v>665285.74</v>
      </c>
    </row>
    <row r="68" spans="1:6" x14ac:dyDescent="0.3">
      <c r="A68" s="130"/>
      <c r="B68" s="40"/>
      <c r="C68" s="15"/>
      <c r="D68" s="72"/>
      <c r="E68" s="72"/>
      <c r="F68" s="72"/>
    </row>
    <row r="69" spans="1:6" x14ac:dyDescent="0.3">
      <c r="A69" s="131"/>
      <c r="B69" s="172" t="s">
        <v>430</v>
      </c>
      <c r="C69" s="139">
        <v>0</v>
      </c>
      <c r="D69" s="76">
        <f>(F67*C69)</f>
        <v>0</v>
      </c>
      <c r="E69" s="118">
        <f>E67-D69</f>
        <v>678863</v>
      </c>
      <c r="F69" s="118">
        <f>F67-D69</f>
        <v>665285.74</v>
      </c>
    </row>
    <row r="70" spans="1:6" x14ac:dyDescent="0.3">
      <c r="A70" s="131"/>
      <c r="B70" s="40"/>
      <c r="C70" s="15"/>
      <c r="D70" s="72"/>
      <c r="E70" s="72"/>
      <c r="F70" s="72"/>
    </row>
    <row r="71" spans="1:6" x14ac:dyDescent="0.3">
      <c r="A71" s="131"/>
      <c r="B71" s="215" t="s">
        <v>100</v>
      </c>
      <c r="C71" s="15"/>
      <c r="D71" s="72"/>
      <c r="E71" s="72"/>
      <c r="F71" s="72"/>
    </row>
    <row r="72" spans="1:6" x14ac:dyDescent="0.3">
      <c r="A72" s="131"/>
      <c r="B72" s="216" t="s">
        <v>101</v>
      </c>
      <c r="C72" s="15"/>
      <c r="D72" s="72"/>
      <c r="E72" s="72"/>
      <c r="F72" s="72"/>
    </row>
    <row r="73" spans="1:6" x14ac:dyDescent="0.3">
      <c r="A73" s="131"/>
      <c r="B73" s="115"/>
      <c r="C73" s="15"/>
      <c r="D73" s="72"/>
      <c r="E73" s="72"/>
      <c r="F73" s="72"/>
    </row>
    <row r="74" spans="1:6" ht="21.6" x14ac:dyDescent="0.3">
      <c r="A74" s="131"/>
      <c r="B74" s="172" t="s">
        <v>167</v>
      </c>
      <c r="C74" s="15">
        <v>0</v>
      </c>
      <c r="D74" s="6">
        <v>13</v>
      </c>
      <c r="E74" s="6">
        <f>C74*D74</f>
        <v>0</v>
      </c>
      <c r="F74" s="76">
        <f>C74*D74</f>
        <v>0</v>
      </c>
    </row>
    <row r="75" spans="1:6" x14ac:dyDescent="0.3">
      <c r="A75" s="131"/>
      <c r="B75" s="125" t="s">
        <v>1</v>
      </c>
      <c r="C75" s="45"/>
      <c r="D75" s="40"/>
      <c r="E75" s="126">
        <f>SUM(E69:E74)</f>
        <v>678863</v>
      </c>
      <c r="F75" s="126">
        <f>SUM(F69:F74)</f>
        <v>665285.74</v>
      </c>
    </row>
    <row r="76" spans="1:6" x14ac:dyDescent="0.3">
      <c r="A76" s="131"/>
      <c r="B76" s="40"/>
      <c r="C76" s="45"/>
      <c r="D76" s="40"/>
      <c r="E76" s="40"/>
      <c r="F76" s="40"/>
    </row>
    <row r="77" spans="1:6" ht="22.95" customHeight="1" x14ac:dyDescent="0.3">
      <c r="B77" s="40"/>
      <c r="C77" s="45"/>
      <c r="D77" s="40"/>
      <c r="E77" s="128" t="s">
        <v>428</v>
      </c>
      <c r="F77" s="128" t="s">
        <v>438</v>
      </c>
    </row>
    <row r="78" spans="1:6" s="40" customFormat="1" ht="11.4" customHeight="1" x14ac:dyDescent="0.2">
      <c r="A78" s="425"/>
      <c r="B78" s="425"/>
      <c r="C78" s="45"/>
    </row>
    <row r="79" spans="1:6" x14ac:dyDescent="0.3">
      <c r="A79" s="49"/>
      <c r="B79" s="49"/>
      <c r="C79" s="218"/>
    </row>
    <row r="80" spans="1:6" x14ac:dyDescent="0.3">
      <c r="A80" s="187"/>
      <c r="B80" s="187"/>
      <c r="C80" s="218"/>
    </row>
    <row r="81" spans="1:6" s="40" customFormat="1" ht="10.199999999999999" x14ac:dyDescent="0.2">
      <c r="A81" s="187"/>
      <c r="B81" s="187"/>
      <c r="C81" s="45"/>
    </row>
    <row r="82" spans="1:6" x14ac:dyDescent="0.3">
      <c r="A82" s="49"/>
      <c r="B82" s="49"/>
    </row>
    <row r="84" spans="1:6" x14ac:dyDescent="0.3">
      <c r="A84" s="21"/>
      <c r="B84" s="21"/>
      <c r="C84" s="21"/>
      <c r="D84" s="21"/>
      <c r="E84" s="21"/>
      <c r="F84" s="235"/>
    </row>
    <row r="85" spans="1:6" x14ac:dyDescent="0.3">
      <c r="A85" s="21"/>
      <c r="B85" s="21"/>
      <c r="C85" s="21"/>
      <c r="D85" s="21"/>
      <c r="E85" s="21"/>
      <c r="F85" s="235"/>
    </row>
    <row r="86" spans="1:6" x14ac:dyDescent="0.3">
      <c r="A86" s="21"/>
      <c r="B86" s="21"/>
      <c r="C86" s="21"/>
      <c r="D86" s="21"/>
      <c r="E86" s="21"/>
      <c r="F86" s="235"/>
    </row>
    <row r="87" spans="1:6" x14ac:dyDescent="0.3">
      <c r="A87" s="21"/>
      <c r="B87" s="21"/>
      <c r="C87" s="21"/>
      <c r="D87" s="21"/>
      <c r="E87" s="21"/>
      <c r="F87" s="235"/>
    </row>
    <row r="88" spans="1:6" x14ac:dyDescent="0.3">
      <c r="A88" s="21"/>
      <c r="B88" s="21"/>
      <c r="C88" s="21"/>
      <c r="D88" s="21"/>
      <c r="E88" s="21"/>
      <c r="F88" s="235"/>
    </row>
    <row r="89" spans="1:6" x14ac:dyDescent="0.3">
      <c r="A89" s="21"/>
      <c r="B89" s="21"/>
      <c r="C89" s="21"/>
      <c r="D89" s="21"/>
      <c r="E89" s="21"/>
      <c r="F89" s="235"/>
    </row>
    <row r="90" spans="1:6" x14ac:dyDescent="0.3">
      <c r="A90" s="21"/>
      <c r="B90" s="21"/>
      <c r="C90" s="21"/>
      <c r="D90" s="21"/>
      <c r="E90" s="21"/>
      <c r="F90" s="235"/>
    </row>
    <row r="91" spans="1:6" x14ac:dyDescent="0.3">
      <c r="A91" s="21"/>
      <c r="B91" s="21"/>
      <c r="C91" s="21"/>
      <c r="D91" s="21"/>
      <c r="E91" s="21"/>
      <c r="F91" s="235"/>
    </row>
    <row r="92" spans="1:6" x14ac:dyDescent="0.3">
      <c r="A92" s="21"/>
      <c r="B92" s="21"/>
      <c r="C92" s="21"/>
      <c r="D92" s="21"/>
      <c r="E92" s="21"/>
      <c r="F92" s="235"/>
    </row>
    <row r="93" spans="1:6" x14ac:dyDescent="0.3">
      <c r="A93" s="21"/>
      <c r="B93" s="21"/>
      <c r="C93" s="21"/>
      <c r="D93" s="21"/>
      <c r="E93" s="21"/>
      <c r="F93" s="235"/>
    </row>
    <row r="94" spans="1:6" x14ac:dyDescent="0.3">
      <c r="A94" s="21"/>
      <c r="B94" s="21"/>
      <c r="C94" s="21"/>
      <c r="D94" s="21"/>
      <c r="E94" s="21"/>
      <c r="F94" s="235"/>
    </row>
    <row r="95" spans="1:6" x14ac:dyDescent="0.3">
      <c r="A95" s="21"/>
      <c r="B95" s="21"/>
      <c r="C95" s="21"/>
      <c r="D95" s="21"/>
      <c r="E95" s="21"/>
      <c r="F95" s="235"/>
    </row>
    <row r="96" spans="1:6" x14ac:dyDescent="0.3">
      <c r="A96" s="21"/>
      <c r="B96" s="21"/>
      <c r="C96" s="21"/>
      <c r="D96" s="21"/>
      <c r="E96" s="21"/>
      <c r="F96" s="235"/>
    </row>
    <row r="97" spans="1:6" x14ac:dyDescent="0.3">
      <c r="A97" s="21"/>
      <c r="B97" s="21"/>
      <c r="C97" s="21"/>
      <c r="D97" s="21"/>
      <c r="E97" s="21"/>
      <c r="F97" s="235"/>
    </row>
    <row r="98" spans="1:6" x14ac:dyDescent="0.3">
      <c r="A98" s="21"/>
      <c r="B98" s="21"/>
      <c r="C98" s="21"/>
      <c r="D98" s="21"/>
      <c r="E98" s="21"/>
      <c r="F98" s="235"/>
    </row>
    <row r="99" spans="1:6" x14ac:dyDescent="0.3">
      <c r="A99" s="21"/>
      <c r="B99" s="21"/>
      <c r="C99" s="21"/>
      <c r="D99" s="21"/>
      <c r="E99" s="21"/>
      <c r="F99" s="235"/>
    </row>
    <row r="100" spans="1:6" x14ac:dyDescent="0.3">
      <c r="A100" s="21"/>
      <c r="B100" s="21"/>
      <c r="C100" s="21"/>
      <c r="D100" s="21"/>
      <c r="E100" s="21"/>
      <c r="F100" s="235"/>
    </row>
    <row r="101" spans="1:6" x14ac:dyDescent="0.3">
      <c r="A101" s="21"/>
      <c r="B101" s="21"/>
      <c r="C101" s="21"/>
      <c r="D101" s="21"/>
      <c r="E101" s="21"/>
      <c r="F101" s="235"/>
    </row>
    <row r="102" spans="1:6" x14ac:dyDescent="0.3">
      <c r="A102" s="21"/>
      <c r="B102" s="21"/>
      <c r="C102" s="21"/>
      <c r="D102" s="21"/>
      <c r="E102" s="21"/>
      <c r="F102" s="235"/>
    </row>
    <row r="103" spans="1:6" x14ac:dyDescent="0.3">
      <c r="A103" s="21"/>
      <c r="B103" s="21"/>
      <c r="C103" s="21"/>
      <c r="D103" s="21"/>
      <c r="E103" s="21"/>
      <c r="F103" s="235"/>
    </row>
  </sheetData>
  <sheetProtection sheet="1" objects="1" scenarios="1"/>
  <mergeCells count="13">
    <mergeCell ref="E1:G1"/>
    <mergeCell ref="C4:D4"/>
    <mergeCell ref="C5:D5"/>
    <mergeCell ref="C6:D6"/>
    <mergeCell ref="C7:D7"/>
    <mergeCell ref="A78:B78"/>
    <mergeCell ref="A13:B13"/>
    <mergeCell ref="B18:E18"/>
    <mergeCell ref="C8:D8"/>
    <mergeCell ref="A10:B10"/>
    <mergeCell ref="C10:E10"/>
    <mergeCell ref="A11:B11"/>
    <mergeCell ref="A12:B12"/>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18"/>
  <sheetViews>
    <sheetView zoomScale="120" zoomScaleNormal="120" zoomScalePageLayoutView="130" workbookViewId="0">
      <selection activeCell="E2" sqref="E2"/>
    </sheetView>
  </sheetViews>
  <sheetFormatPr defaultColWidth="35.88671875" defaultRowHeight="13.2" x14ac:dyDescent="0.25"/>
  <cols>
    <col min="1" max="1" width="11.88671875" style="236" customWidth="1"/>
    <col min="2" max="2" width="60.6640625" style="236" customWidth="1"/>
    <col min="3" max="3" width="4.88671875" style="251" customWidth="1"/>
    <col min="4" max="4" width="13.33203125" style="236" customWidth="1"/>
    <col min="5" max="5" width="13.6640625" style="236" customWidth="1"/>
    <col min="6" max="6" width="12.5546875" style="40" customWidth="1"/>
    <col min="7" max="16384" width="35.88671875" style="236"/>
  </cols>
  <sheetData>
    <row r="1" spans="1:7" s="22" customFormat="1" ht="49.95" customHeight="1" x14ac:dyDescent="0.3">
      <c r="C1" s="24"/>
      <c r="E1" s="420"/>
      <c r="F1" s="420"/>
      <c r="G1" s="420"/>
    </row>
    <row r="2" spans="1:7" s="40" customFormat="1" ht="10.199999999999999" x14ac:dyDescent="0.2">
      <c r="A2" s="23">
        <v>45631</v>
      </c>
      <c r="B2" s="36"/>
      <c r="C2" s="37"/>
      <c r="D2" s="38"/>
      <c r="E2" s="39"/>
    </row>
    <row r="3" spans="1:7" s="45" customFormat="1" ht="11.4" customHeight="1" x14ac:dyDescent="0.2">
      <c r="A3" s="41" t="s">
        <v>3</v>
      </c>
      <c r="B3" s="42"/>
      <c r="C3" s="43"/>
      <c r="D3" s="42"/>
      <c r="E3" s="44" t="s">
        <v>2</v>
      </c>
    </row>
    <row r="4" spans="1:7" s="40" customFormat="1" ht="11.4" customHeight="1" x14ac:dyDescent="0.2">
      <c r="A4" s="46" t="s">
        <v>140</v>
      </c>
      <c r="B4" s="133"/>
      <c r="C4" s="427" t="s">
        <v>22</v>
      </c>
      <c r="D4" s="428"/>
      <c r="E4" s="134"/>
    </row>
    <row r="5" spans="1:7" s="40" customFormat="1" ht="11.4" customHeight="1" x14ac:dyDescent="0.2">
      <c r="A5" s="46" t="s">
        <v>141</v>
      </c>
      <c r="B5" s="133"/>
      <c r="C5" s="427" t="s">
        <v>23</v>
      </c>
      <c r="D5" s="428"/>
      <c r="E5" s="135"/>
    </row>
    <row r="6" spans="1:7" s="40" customFormat="1" ht="23.1" customHeight="1" x14ac:dyDescent="0.2">
      <c r="A6" s="47" t="s">
        <v>142</v>
      </c>
      <c r="B6" s="133"/>
      <c r="C6" s="427" t="s">
        <v>21</v>
      </c>
      <c r="D6" s="428"/>
      <c r="E6" s="135"/>
    </row>
    <row r="7" spans="1:7" s="40" customFormat="1" ht="11.4" customHeight="1" x14ac:dyDescent="0.2">
      <c r="A7" s="46" t="s">
        <v>143</v>
      </c>
      <c r="B7" s="133"/>
      <c r="C7" s="427" t="s">
        <v>24</v>
      </c>
      <c r="D7" s="428"/>
      <c r="E7" s="134"/>
    </row>
    <row r="8" spans="1:7" s="40" customFormat="1" ht="23.1" customHeight="1" x14ac:dyDescent="0.2">
      <c r="A8" s="47" t="s">
        <v>163</v>
      </c>
      <c r="B8" s="136"/>
      <c r="C8" s="427" t="s">
        <v>4</v>
      </c>
      <c r="D8" s="428"/>
      <c r="E8" s="135"/>
    </row>
    <row r="9" spans="1:7" s="40" customFormat="1" ht="11.4" customHeight="1" x14ac:dyDescent="0.2">
      <c r="C9" s="45"/>
    </row>
    <row r="10" spans="1:7" x14ac:dyDescent="0.25">
      <c r="A10" s="435" t="s">
        <v>5</v>
      </c>
      <c r="B10" s="434"/>
      <c r="C10" s="434"/>
      <c r="D10" s="434"/>
      <c r="E10" s="434"/>
    </row>
    <row r="11" spans="1:7" x14ac:dyDescent="0.25">
      <c r="A11" s="430" t="s">
        <v>25</v>
      </c>
      <c r="B11" s="430"/>
      <c r="C11" s="51"/>
      <c r="D11" s="51"/>
      <c r="E11" s="51"/>
    </row>
    <row r="12" spans="1:7" x14ac:dyDescent="0.25">
      <c r="A12" s="431" t="s">
        <v>139</v>
      </c>
      <c r="B12" s="431"/>
      <c r="C12" s="51"/>
      <c r="D12" s="51"/>
      <c r="E12" s="51"/>
    </row>
    <row r="13" spans="1:7" x14ac:dyDescent="0.25">
      <c r="A13" s="431" t="s">
        <v>26</v>
      </c>
      <c r="B13" s="431"/>
      <c r="C13" s="51"/>
      <c r="D13" s="51"/>
      <c r="E13" s="51"/>
    </row>
    <row r="14" spans="1:7" x14ac:dyDescent="0.25">
      <c r="A14" s="48"/>
      <c r="B14" s="48"/>
      <c r="C14" s="54"/>
      <c r="D14" s="49"/>
      <c r="E14" s="49"/>
    </row>
    <row r="15" spans="1:7" ht="34.200000000000003" customHeight="1" x14ac:dyDescent="0.25">
      <c r="A15" s="56" t="s">
        <v>0</v>
      </c>
      <c r="B15" s="57" t="s">
        <v>6</v>
      </c>
      <c r="C15" s="57" t="s">
        <v>20</v>
      </c>
      <c r="D15" s="57" t="s">
        <v>427</v>
      </c>
      <c r="E15" s="58" t="s">
        <v>433</v>
      </c>
      <c r="F15" s="1" t="s">
        <v>437</v>
      </c>
    </row>
    <row r="16" spans="1:7" ht="71.25" customHeight="1" x14ac:dyDescent="0.25">
      <c r="A16" s="64" t="s">
        <v>160</v>
      </c>
      <c r="B16" s="60" t="s">
        <v>247</v>
      </c>
      <c r="C16" s="137">
        <v>1</v>
      </c>
      <c r="D16" s="147">
        <v>551691</v>
      </c>
      <c r="E16" s="2">
        <f>C16*D16</f>
        <v>551691</v>
      </c>
      <c r="F16" s="97">
        <f>E16-(E16*2%)</f>
        <v>540657.18000000005</v>
      </c>
    </row>
    <row r="17" spans="1:6" ht="11.25" customHeight="1" x14ac:dyDescent="0.25">
      <c r="A17" s="64"/>
      <c r="B17" s="65" t="s">
        <v>63</v>
      </c>
      <c r="C17" s="66"/>
      <c r="D17" s="3"/>
      <c r="E17" s="67"/>
      <c r="F17" s="72"/>
    </row>
    <row r="18" spans="1:6" ht="260.25" customHeight="1" x14ac:dyDescent="0.25">
      <c r="A18" s="69"/>
      <c r="B18" s="445"/>
      <c r="C18" s="445"/>
      <c r="D18" s="445"/>
      <c r="E18" s="446"/>
      <c r="F18" s="72"/>
    </row>
    <row r="19" spans="1:6" x14ac:dyDescent="0.25">
      <c r="A19" s="69"/>
      <c r="B19" s="73"/>
      <c r="C19" s="69"/>
      <c r="D19" s="237" t="s">
        <v>8</v>
      </c>
      <c r="E19" s="238">
        <f>E16</f>
        <v>551691</v>
      </c>
      <c r="F19" s="147">
        <f>F16</f>
        <v>540657.18000000005</v>
      </c>
    </row>
    <row r="20" spans="1:6" ht="13.8" thickBot="1" x14ac:dyDescent="0.3">
      <c r="A20" s="69"/>
      <c r="B20" s="73" t="s">
        <v>2</v>
      </c>
      <c r="C20" s="69"/>
      <c r="D20" s="237" t="s">
        <v>9</v>
      </c>
      <c r="E20" s="239"/>
      <c r="F20" s="149"/>
    </row>
    <row r="21" spans="1:6" ht="13.8" thickBot="1" x14ac:dyDescent="0.3">
      <c r="A21" s="69"/>
      <c r="B21" s="78" t="s">
        <v>17</v>
      </c>
      <c r="C21" s="69"/>
      <c r="D21" s="240" t="s">
        <v>1</v>
      </c>
      <c r="E21" s="241">
        <f>SUM(E19:E20)</f>
        <v>551691</v>
      </c>
      <c r="F21" s="76">
        <f>SUM(F19:F20)</f>
        <v>540657.18000000005</v>
      </c>
    </row>
    <row r="22" spans="1:6" x14ac:dyDescent="0.25">
      <c r="A22" s="81" t="s">
        <v>99</v>
      </c>
      <c r="B22" s="82"/>
      <c r="C22" s="45"/>
      <c r="D22" s="83"/>
      <c r="E22" s="83"/>
      <c r="F22" s="72"/>
    </row>
    <row r="23" spans="1:6" x14ac:dyDescent="0.25">
      <c r="A23" s="69"/>
      <c r="B23" s="84" t="s">
        <v>10</v>
      </c>
      <c r="C23" s="85"/>
      <c r="D23" s="68"/>
      <c r="E23" s="94"/>
      <c r="F23" s="68"/>
    </row>
    <row r="24" spans="1:6" x14ac:dyDescent="0.25">
      <c r="A24" s="73"/>
      <c r="B24" s="89" t="s">
        <v>28</v>
      </c>
      <c r="C24" s="15"/>
      <c r="D24" s="76">
        <v>4755</v>
      </c>
      <c r="E24" s="80">
        <f t="shared" ref="E24:E25" si="0">C24*D24</f>
        <v>0</v>
      </c>
      <c r="F24" s="76">
        <f>E24-(E24*2%)</f>
        <v>0</v>
      </c>
    </row>
    <row r="25" spans="1:6" x14ac:dyDescent="0.25">
      <c r="A25" s="242"/>
      <c r="B25" s="89" t="s">
        <v>29</v>
      </c>
      <c r="C25" s="15"/>
      <c r="D25" s="76">
        <v>9509</v>
      </c>
      <c r="E25" s="80">
        <f t="shared" si="0"/>
        <v>0</v>
      </c>
      <c r="F25" s="76">
        <f>E25-(E25*2%)</f>
        <v>0</v>
      </c>
    </row>
    <row r="26" spans="1:6" x14ac:dyDescent="0.25">
      <c r="A26" s="170"/>
      <c r="B26" s="89"/>
      <c r="C26" s="15"/>
      <c r="D26" s="72"/>
      <c r="E26" s="243"/>
      <c r="F26" s="72"/>
    </row>
    <row r="27" spans="1:6" x14ac:dyDescent="0.25">
      <c r="A27" s="171"/>
      <c r="B27" s="84" t="s">
        <v>11</v>
      </c>
      <c r="C27" s="15"/>
      <c r="D27" s="68"/>
      <c r="E27" s="95"/>
      <c r="F27" s="68"/>
    </row>
    <row r="28" spans="1:6" ht="31.2" x14ac:dyDescent="0.25">
      <c r="A28" s="131"/>
      <c r="B28" s="91" t="s">
        <v>402</v>
      </c>
      <c r="C28" s="15"/>
      <c r="D28" s="76">
        <v>18377</v>
      </c>
      <c r="E28" s="80">
        <f t="shared" ref="E28" si="1">C28*D28</f>
        <v>0</v>
      </c>
      <c r="F28" s="76">
        <f>E28-(E28*2%)</f>
        <v>0</v>
      </c>
    </row>
    <row r="29" spans="1:6" x14ac:dyDescent="0.25">
      <c r="A29" s="131"/>
      <c r="B29" s="89"/>
      <c r="C29" s="15"/>
      <c r="D29" s="72"/>
      <c r="E29" s="80"/>
      <c r="F29" s="72"/>
    </row>
    <row r="30" spans="1:6" x14ac:dyDescent="0.25">
      <c r="A30" s="130"/>
      <c r="B30" s="102" t="s">
        <v>12</v>
      </c>
      <c r="C30" s="15"/>
      <c r="D30" s="68"/>
      <c r="E30" s="95"/>
      <c r="F30" s="68"/>
    </row>
    <row r="31" spans="1:6" x14ac:dyDescent="0.25">
      <c r="A31" s="131"/>
      <c r="B31" s="91" t="s">
        <v>30</v>
      </c>
      <c r="C31" s="15"/>
      <c r="D31" s="76">
        <v>776</v>
      </c>
      <c r="E31" s="80">
        <f t="shared" ref="E31:E35" si="2">C31*D31</f>
        <v>0</v>
      </c>
      <c r="F31" s="76">
        <f t="shared" ref="F31:F39" si="3">E31-(E31*2%)</f>
        <v>0</v>
      </c>
    </row>
    <row r="32" spans="1:6" x14ac:dyDescent="0.25">
      <c r="A32" s="131"/>
      <c r="B32" s="89" t="s">
        <v>31</v>
      </c>
      <c r="C32" s="15"/>
      <c r="D32" s="76">
        <v>537</v>
      </c>
      <c r="E32" s="80">
        <f t="shared" si="2"/>
        <v>0</v>
      </c>
      <c r="F32" s="76">
        <f t="shared" si="3"/>
        <v>0</v>
      </c>
    </row>
    <row r="33" spans="1:6" x14ac:dyDescent="0.25">
      <c r="A33" s="131"/>
      <c r="B33" s="89" t="s">
        <v>32</v>
      </c>
      <c r="C33" s="15"/>
      <c r="D33" s="76">
        <v>622</v>
      </c>
      <c r="E33" s="80">
        <f t="shared" si="2"/>
        <v>0</v>
      </c>
      <c r="F33" s="76">
        <f t="shared" si="3"/>
        <v>0</v>
      </c>
    </row>
    <row r="34" spans="1:6" x14ac:dyDescent="0.25">
      <c r="A34" s="131"/>
      <c r="B34" s="89" t="s">
        <v>33</v>
      </c>
      <c r="C34" s="15"/>
      <c r="D34" s="76">
        <v>707</v>
      </c>
      <c r="E34" s="80">
        <f t="shared" si="2"/>
        <v>0</v>
      </c>
      <c r="F34" s="76">
        <f t="shared" si="3"/>
        <v>0</v>
      </c>
    </row>
    <row r="35" spans="1:6" x14ac:dyDescent="0.25">
      <c r="A35" s="131"/>
      <c r="B35" s="89" t="s">
        <v>34</v>
      </c>
      <c r="C35" s="15"/>
      <c r="D35" s="76">
        <v>1169</v>
      </c>
      <c r="E35" s="80">
        <f t="shared" si="2"/>
        <v>0</v>
      </c>
      <c r="F35" s="76">
        <f t="shared" si="3"/>
        <v>0</v>
      </c>
    </row>
    <row r="36" spans="1:6" x14ac:dyDescent="0.25">
      <c r="A36" s="131"/>
      <c r="B36" s="91" t="s">
        <v>35</v>
      </c>
      <c r="C36" s="15"/>
      <c r="D36" s="76">
        <v>652</v>
      </c>
      <c r="E36" s="80">
        <f>C36*D36</f>
        <v>0</v>
      </c>
      <c r="F36" s="76">
        <f t="shared" si="3"/>
        <v>0</v>
      </c>
    </row>
    <row r="37" spans="1:6" x14ac:dyDescent="0.25">
      <c r="A37" s="131"/>
      <c r="B37" s="91" t="s">
        <v>19</v>
      </c>
      <c r="C37" s="15"/>
      <c r="D37" s="76">
        <v>463</v>
      </c>
      <c r="E37" s="80">
        <f>C37*D37</f>
        <v>0</v>
      </c>
      <c r="F37" s="76">
        <f t="shared" si="3"/>
        <v>0</v>
      </c>
    </row>
    <row r="38" spans="1:6" x14ac:dyDescent="0.25">
      <c r="A38" s="131"/>
      <c r="B38" s="91" t="s">
        <v>320</v>
      </c>
      <c r="C38" s="15"/>
      <c r="D38" s="76">
        <v>384</v>
      </c>
      <c r="E38" s="80">
        <f>C38*D38</f>
        <v>0</v>
      </c>
      <c r="F38" s="76">
        <f t="shared" si="3"/>
        <v>0</v>
      </c>
    </row>
    <row r="39" spans="1:6" x14ac:dyDescent="0.25">
      <c r="A39" s="244"/>
      <c r="B39" s="98" t="s">
        <v>248</v>
      </c>
      <c r="C39" s="15"/>
      <c r="D39" s="76">
        <v>776</v>
      </c>
      <c r="E39" s="80">
        <f>C39*D39</f>
        <v>0</v>
      </c>
      <c r="F39" s="76">
        <f t="shared" si="3"/>
        <v>0</v>
      </c>
    </row>
    <row r="40" spans="1:6" x14ac:dyDescent="0.25">
      <c r="A40" s="244"/>
      <c r="B40" s="98"/>
      <c r="C40" s="15"/>
      <c r="D40" s="72"/>
      <c r="E40" s="80"/>
      <c r="F40" s="72"/>
    </row>
    <row r="41" spans="1:6" x14ac:dyDescent="0.25">
      <c r="A41" s="244"/>
      <c r="B41" s="84" t="s">
        <v>13</v>
      </c>
      <c r="C41" s="15"/>
      <c r="D41" s="68"/>
      <c r="E41" s="95"/>
      <c r="F41" s="68"/>
    </row>
    <row r="42" spans="1:6" x14ac:dyDescent="0.25">
      <c r="A42" s="244"/>
      <c r="B42" s="89" t="s">
        <v>37</v>
      </c>
      <c r="C42" s="15"/>
      <c r="D42" s="76">
        <v>828</v>
      </c>
      <c r="E42" s="80">
        <f t="shared" ref="E42:E47" si="4">C42*D42</f>
        <v>0</v>
      </c>
      <c r="F42" s="76">
        <f t="shared" ref="F42:F48" si="5">E42-(E42*2%)</f>
        <v>0</v>
      </c>
    </row>
    <row r="43" spans="1:6" x14ac:dyDescent="0.25">
      <c r="A43" s="244"/>
      <c r="B43" s="91" t="s">
        <v>38</v>
      </c>
      <c r="C43" s="15"/>
      <c r="D43" s="76">
        <v>921</v>
      </c>
      <c r="E43" s="80">
        <f t="shared" si="4"/>
        <v>0</v>
      </c>
      <c r="F43" s="76">
        <f t="shared" si="5"/>
        <v>0</v>
      </c>
    </row>
    <row r="44" spans="1:6" ht="21" x14ac:dyDescent="0.25">
      <c r="A44" s="131"/>
      <c r="B44" s="91" t="s">
        <v>39</v>
      </c>
      <c r="C44" s="15"/>
      <c r="D44" s="76">
        <v>609</v>
      </c>
      <c r="E44" s="80">
        <f t="shared" si="4"/>
        <v>0</v>
      </c>
      <c r="F44" s="76">
        <f t="shared" si="5"/>
        <v>0</v>
      </c>
    </row>
    <row r="45" spans="1:6" x14ac:dyDescent="0.25">
      <c r="A45" s="130"/>
      <c r="B45" s="91" t="s">
        <v>121</v>
      </c>
      <c r="C45" s="15"/>
      <c r="D45" s="76">
        <v>534</v>
      </c>
      <c r="E45" s="80">
        <f t="shared" si="4"/>
        <v>0</v>
      </c>
      <c r="F45" s="76">
        <f t="shared" si="5"/>
        <v>0</v>
      </c>
    </row>
    <row r="46" spans="1:6" x14ac:dyDescent="0.25">
      <c r="A46" s="131"/>
      <c r="B46" s="91" t="s">
        <v>40</v>
      </c>
      <c r="C46" s="15"/>
      <c r="D46" s="76">
        <v>2739</v>
      </c>
      <c r="E46" s="80">
        <f t="shared" si="4"/>
        <v>0</v>
      </c>
      <c r="F46" s="76">
        <f t="shared" si="5"/>
        <v>0</v>
      </c>
    </row>
    <row r="47" spans="1:6" x14ac:dyDescent="0.25">
      <c r="A47" s="131"/>
      <c r="B47" s="91" t="s">
        <v>273</v>
      </c>
      <c r="C47" s="15"/>
      <c r="D47" s="76">
        <v>2238</v>
      </c>
      <c r="E47" s="80">
        <f t="shared" si="4"/>
        <v>0</v>
      </c>
      <c r="F47" s="76">
        <f t="shared" si="5"/>
        <v>0</v>
      </c>
    </row>
    <row r="48" spans="1:6" x14ac:dyDescent="0.25">
      <c r="A48" s="131"/>
      <c r="B48" s="91" t="s">
        <v>225</v>
      </c>
      <c r="C48" s="15"/>
      <c r="D48" s="76">
        <v>3466</v>
      </c>
      <c r="E48" s="80">
        <f>C48*D48</f>
        <v>0</v>
      </c>
      <c r="F48" s="76">
        <f t="shared" si="5"/>
        <v>0</v>
      </c>
    </row>
    <row r="49" spans="1:6" x14ac:dyDescent="0.25">
      <c r="A49" s="131"/>
      <c r="B49" s="91"/>
      <c r="C49" s="15"/>
      <c r="D49" s="72"/>
      <c r="E49" s="80"/>
      <c r="F49" s="72"/>
    </row>
    <row r="50" spans="1:6" x14ac:dyDescent="0.25">
      <c r="A50" s="131"/>
      <c r="B50" s="102" t="s">
        <v>14</v>
      </c>
      <c r="C50" s="15"/>
      <c r="D50" s="68"/>
      <c r="E50" s="95"/>
      <c r="F50" s="68"/>
    </row>
    <row r="51" spans="1:6" x14ac:dyDescent="0.25">
      <c r="A51" s="131"/>
      <c r="B51" s="91" t="s">
        <v>42</v>
      </c>
      <c r="C51" s="15"/>
      <c r="D51" s="76">
        <v>3629</v>
      </c>
      <c r="E51" s="80">
        <f>C51*D52</f>
        <v>0</v>
      </c>
      <c r="F51" s="76">
        <f t="shared" ref="F51:F53" si="6">E51-(E51*2%)</f>
        <v>0</v>
      </c>
    </row>
    <row r="52" spans="1:6" x14ac:dyDescent="0.25">
      <c r="A52" s="130"/>
      <c r="B52" s="91" t="s">
        <v>43</v>
      </c>
      <c r="C52" s="15"/>
      <c r="D52" s="76">
        <v>3721</v>
      </c>
      <c r="E52" s="80">
        <f>C52*D53</f>
        <v>0</v>
      </c>
      <c r="F52" s="76">
        <f t="shared" si="6"/>
        <v>0</v>
      </c>
    </row>
    <row r="53" spans="1:6" x14ac:dyDescent="0.25">
      <c r="A53" s="131"/>
      <c r="B53" s="91" t="s">
        <v>44</v>
      </c>
      <c r="C53" s="15"/>
      <c r="D53" s="76">
        <v>3816</v>
      </c>
      <c r="E53" s="80">
        <f t="shared" ref="E53" si="7">C53*D53</f>
        <v>0</v>
      </c>
      <c r="F53" s="76">
        <f t="shared" si="6"/>
        <v>0</v>
      </c>
    </row>
    <row r="54" spans="1:6" x14ac:dyDescent="0.25">
      <c r="A54" s="131"/>
      <c r="B54" s="91"/>
      <c r="C54" s="15"/>
      <c r="D54" s="72"/>
      <c r="E54" s="80"/>
      <c r="F54" s="72"/>
    </row>
    <row r="55" spans="1:6" x14ac:dyDescent="0.25">
      <c r="A55" s="131"/>
      <c r="B55" s="102" t="s">
        <v>15</v>
      </c>
      <c r="C55" s="15"/>
      <c r="D55" s="68"/>
      <c r="E55" s="95"/>
      <c r="F55" s="68"/>
    </row>
    <row r="56" spans="1:6" x14ac:dyDescent="0.25">
      <c r="A56" s="131"/>
      <c r="B56" s="245" t="s">
        <v>378</v>
      </c>
      <c r="C56" s="15"/>
      <c r="D56" s="76">
        <v>776</v>
      </c>
      <c r="E56" s="80">
        <f t="shared" ref="E56:E58" si="8">C56*D56</f>
        <v>0</v>
      </c>
      <c r="F56" s="76">
        <f t="shared" ref="F56:F61" si="9">E56-(E56*2%)</f>
        <v>0</v>
      </c>
    </row>
    <row r="57" spans="1:6" x14ac:dyDescent="0.25">
      <c r="A57" s="131"/>
      <c r="B57" s="245" t="s">
        <v>379</v>
      </c>
      <c r="C57" s="15"/>
      <c r="D57" s="76">
        <v>889</v>
      </c>
      <c r="E57" s="80">
        <f t="shared" si="8"/>
        <v>0</v>
      </c>
      <c r="F57" s="76">
        <f t="shared" si="9"/>
        <v>0</v>
      </c>
    </row>
    <row r="58" spans="1:6" x14ac:dyDescent="0.25">
      <c r="A58" s="131"/>
      <c r="B58" s="245" t="s">
        <v>380</v>
      </c>
      <c r="C58" s="15"/>
      <c r="D58" s="76">
        <v>946</v>
      </c>
      <c r="E58" s="80">
        <f t="shared" si="8"/>
        <v>0</v>
      </c>
      <c r="F58" s="76">
        <f t="shared" si="9"/>
        <v>0</v>
      </c>
    </row>
    <row r="59" spans="1:6" x14ac:dyDescent="0.25">
      <c r="A59" s="131"/>
      <c r="B59" s="72" t="s">
        <v>382</v>
      </c>
      <c r="C59" s="15"/>
      <c r="D59" s="76">
        <v>388</v>
      </c>
      <c r="E59" s="80">
        <f t="shared" ref="E59:E61" si="10">C59*D59</f>
        <v>0</v>
      </c>
      <c r="F59" s="76">
        <f t="shared" si="9"/>
        <v>0</v>
      </c>
    </row>
    <row r="60" spans="1:6" x14ac:dyDescent="0.25">
      <c r="A60" s="131"/>
      <c r="B60" s="72" t="s">
        <v>383</v>
      </c>
      <c r="C60" s="15"/>
      <c r="D60" s="76">
        <v>448</v>
      </c>
      <c r="E60" s="80">
        <f t="shared" si="10"/>
        <v>0</v>
      </c>
      <c r="F60" s="76">
        <f t="shared" si="9"/>
        <v>0</v>
      </c>
    </row>
    <row r="61" spans="1:6" x14ac:dyDescent="0.25">
      <c r="A61" s="131"/>
      <c r="B61" s="72" t="s">
        <v>384</v>
      </c>
      <c r="C61" s="15"/>
      <c r="D61" s="76">
        <v>510</v>
      </c>
      <c r="E61" s="80">
        <f t="shared" si="10"/>
        <v>0</v>
      </c>
      <c r="F61" s="76">
        <f t="shared" si="9"/>
        <v>0</v>
      </c>
    </row>
    <row r="62" spans="1:6" x14ac:dyDescent="0.25">
      <c r="A62" s="131"/>
      <c r="B62" s="246"/>
      <c r="C62" s="15"/>
      <c r="D62" s="72"/>
      <c r="E62" s="80"/>
      <c r="F62" s="72"/>
    </row>
    <row r="63" spans="1:6" x14ac:dyDescent="0.25">
      <c r="A63" s="131"/>
      <c r="B63" s="84" t="s">
        <v>16</v>
      </c>
      <c r="C63" s="252"/>
      <c r="D63" s="68"/>
      <c r="E63" s="95"/>
      <c r="F63" s="68"/>
    </row>
    <row r="64" spans="1:6" x14ac:dyDescent="0.25">
      <c r="A64" s="131"/>
      <c r="B64" s="72" t="s">
        <v>48</v>
      </c>
      <c r="C64" s="16"/>
      <c r="D64" s="76">
        <v>5654</v>
      </c>
      <c r="E64" s="80">
        <f t="shared" ref="E64:E79" si="11">C64*D64</f>
        <v>0</v>
      </c>
      <c r="F64" s="76">
        <f t="shared" ref="F64:F76" si="12">E64-(E64*2%)</f>
        <v>0</v>
      </c>
    </row>
    <row r="65" spans="1:6" x14ac:dyDescent="0.25">
      <c r="A65" s="131"/>
      <c r="B65" s="72" t="s">
        <v>49</v>
      </c>
      <c r="C65" s="16"/>
      <c r="D65" s="76">
        <v>6033</v>
      </c>
      <c r="E65" s="80">
        <f t="shared" si="11"/>
        <v>0</v>
      </c>
      <c r="F65" s="76">
        <f t="shared" si="12"/>
        <v>0</v>
      </c>
    </row>
    <row r="66" spans="1:6" x14ac:dyDescent="0.25">
      <c r="A66" s="131"/>
      <c r="B66" s="72" t="s">
        <v>50</v>
      </c>
      <c r="C66" s="16"/>
      <c r="D66" s="76">
        <v>6332</v>
      </c>
      <c r="E66" s="80">
        <f t="shared" si="11"/>
        <v>0</v>
      </c>
      <c r="F66" s="76">
        <f t="shared" si="12"/>
        <v>0</v>
      </c>
    </row>
    <row r="67" spans="1:6" x14ac:dyDescent="0.25">
      <c r="A67" s="131"/>
      <c r="B67" s="72" t="s">
        <v>51</v>
      </c>
      <c r="C67" s="15"/>
      <c r="D67" s="76">
        <v>1219</v>
      </c>
      <c r="E67" s="80">
        <f t="shared" si="11"/>
        <v>0</v>
      </c>
      <c r="F67" s="76">
        <f t="shared" si="12"/>
        <v>0</v>
      </c>
    </row>
    <row r="68" spans="1:6" x14ac:dyDescent="0.25">
      <c r="A68" s="131"/>
      <c r="B68" s="72" t="s">
        <v>52</v>
      </c>
      <c r="C68" s="15"/>
      <c r="D68" s="76">
        <v>565</v>
      </c>
      <c r="E68" s="80">
        <f t="shared" si="11"/>
        <v>0</v>
      </c>
      <c r="F68" s="76">
        <f t="shared" si="12"/>
        <v>0</v>
      </c>
    </row>
    <row r="69" spans="1:6" x14ac:dyDescent="0.25">
      <c r="A69" s="131"/>
      <c r="B69" s="72" t="s">
        <v>388</v>
      </c>
      <c r="C69" s="15"/>
      <c r="D69" s="76">
        <v>2342</v>
      </c>
      <c r="E69" s="80">
        <f t="shared" si="11"/>
        <v>0</v>
      </c>
      <c r="F69" s="76">
        <f t="shared" si="12"/>
        <v>0</v>
      </c>
    </row>
    <row r="70" spans="1:6" x14ac:dyDescent="0.25">
      <c r="A70" s="131"/>
      <c r="B70" s="91" t="s">
        <v>53</v>
      </c>
      <c r="C70" s="15"/>
      <c r="D70" s="76">
        <v>715</v>
      </c>
      <c r="E70" s="80">
        <f t="shared" si="11"/>
        <v>0</v>
      </c>
      <c r="F70" s="76">
        <f t="shared" si="12"/>
        <v>0</v>
      </c>
    </row>
    <row r="71" spans="1:6" ht="14.25" customHeight="1" x14ac:dyDescent="0.25">
      <c r="A71" s="131"/>
      <c r="B71" s="72" t="s">
        <v>54</v>
      </c>
      <c r="C71" s="16"/>
      <c r="D71" s="76">
        <v>947</v>
      </c>
      <c r="E71" s="80">
        <f t="shared" si="11"/>
        <v>0</v>
      </c>
      <c r="F71" s="76">
        <f t="shared" si="12"/>
        <v>0</v>
      </c>
    </row>
    <row r="72" spans="1:6" x14ac:dyDescent="0.25">
      <c r="A72" s="131"/>
      <c r="B72" s="247" t="s">
        <v>55</v>
      </c>
      <c r="C72" s="16"/>
      <c r="D72" s="76">
        <v>546</v>
      </c>
      <c r="E72" s="80">
        <f t="shared" si="11"/>
        <v>0</v>
      </c>
      <c r="F72" s="76">
        <f t="shared" si="12"/>
        <v>0</v>
      </c>
    </row>
    <row r="73" spans="1:6" x14ac:dyDescent="0.25">
      <c r="A73" s="131"/>
      <c r="B73" s="72" t="s">
        <v>56</v>
      </c>
      <c r="C73" s="16"/>
      <c r="D73" s="76">
        <v>763</v>
      </c>
      <c r="E73" s="80">
        <f t="shared" si="11"/>
        <v>0</v>
      </c>
      <c r="F73" s="76">
        <f t="shared" si="12"/>
        <v>0</v>
      </c>
    </row>
    <row r="74" spans="1:6" x14ac:dyDescent="0.25">
      <c r="A74" s="131"/>
      <c r="B74" s="72" t="s">
        <v>385</v>
      </c>
      <c r="C74" s="16"/>
      <c r="D74" s="76">
        <v>26.25</v>
      </c>
      <c r="E74" s="80">
        <f t="shared" si="11"/>
        <v>0</v>
      </c>
      <c r="F74" s="76">
        <f t="shared" si="12"/>
        <v>0</v>
      </c>
    </row>
    <row r="75" spans="1:6" x14ac:dyDescent="0.25">
      <c r="A75" s="131"/>
      <c r="B75" s="72" t="s">
        <v>386</v>
      </c>
      <c r="C75" s="16"/>
      <c r="D75" s="76">
        <v>38.06</v>
      </c>
      <c r="E75" s="80">
        <f t="shared" si="11"/>
        <v>0</v>
      </c>
      <c r="F75" s="76">
        <f t="shared" si="12"/>
        <v>0</v>
      </c>
    </row>
    <row r="76" spans="1:6" x14ac:dyDescent="0.25">
      <c r="A76" s="131"/>
      <c r="B76" s="72" t="s">
        <v>387</v>
      </c>
      <c r="C76" s="16"/>
      <c r="D76" s="76">
        <v>3.1</v>
      </c>
      <c r="E76" s="80">
        <f t="shared" si="11"/>
        <v>0</v>
      </c>
      <c r="F76" s="76">
        <f t="shared" si="12"/>
        <v>0</v>
      </c>
    </row>
    <row r="77" spans="1:6" x14ac:dyDescent="0.25">
      <c r="A77" s="131"/>
      <c r="B77" s="247"/>
      <c r="C77" s="16"/>
      <c r="D77" s="72"/>
      <c r="E77" s="80"/>
      <c r="F77" s="72"/>
    </row>
    <row r="78" spans="1:6" x14ac:dyDescent="0.25">
      <c r="A78" s="131"/>
      <c r="B78" s="248" t="s">
        <v>166</v>
      </c>
      <c r="C78" s="16"/>
      <c r="D78" s="68"/>
      <c r="E78" s="95"/>
      <c r="F78" s="68"/>
    </row>
    <row r="79" spans="1:6" ht="23.4" customHeight="1" thickBot="1" x14ac:dyDescent="0.3">
      <c r="A79" s="131"/>
      <c r="B79" s="249" t="s">
        <v>321</v>
      </c>
      <c r="C79" s="17"/>
      <c r="D79" s="159">
        <v>52627</v>
      </c>
      <c r="E79" s="250">
        <f t="shared" si="11"/>
        <v>0</v>
      </c>
      <c r="F79" s="159">
        <f>E79-(E79*2%)</f>
        <v>0</v>
      </c>
    </row>
    <row r="80" spans="1:6" x14ac:dyDescent="0.25">
      <c r="A80" s="131"/>
      <c r="B80" s="111" t="s">
        <v>27</v>
      </c>
      <c r="C80" s="18"/>
      <c r="D80" s="112"/>
      <c r="E80" s="112">
        <f>SUM(E24:E79)</f>
        <v>0</v>
      </c>
      <c r="F80" s="112">
        <f>SUM(F24:F79)</f>
        <v>0</v>
      </c>
    </row>
    <row r="81" spans="1:6" x14ac:dyDescent="0.25">
      <c r="A81" s="131"/>
      <c r="B81" s="115" t="s">
        <v>98</v>
      </c>
      <c r="C81" s="15"/>
      <c r="D81" s="72"/>
      <c r="E81" s="76">
        <f>E21</f>
        <v>551691</v>
      </c>
      <c r="F81" s="76">
        <f>F21</f>
        <v>540657.18000000005</v>
      </c>
    </row>
    <row r="82" spans="1:6" x14ac:dyDescent="0.25">
      <c r="A82" s="130"/>
      <c r="B82" s="115" t="s">
        <v>429</v>
      </c>
      <c r="C82" s="15"/>
      <c r="D82" s="72"/>
      <c r="E82" s="118">
        <f>SUM(E80:E81)</f>
        <v>551691</v>
      </c>
      <c r="F82" s="118">
        <f>SUM(F80:F81)</f>
        <v>540657.18000000005</v>
      </c>
    </row>
    <row r="83" spans="1:6" x14ac:dyDescent="0.25">
      <c r="A83" s="131"/>
      <c r="B83" s="40"/>
      <c r="C83" s="15"/>
      <c r="D83" s="72"/>
      <c r="E83" s="72"/>
      <c r="F83" s="72"/>
    </row>
    <row r="84" spans="1:6" x14ac:dyDescent="0.25">
      <c r="A84" s="131"/>
      <c r="B84" s="120" t="s">
        <v>430</v>
      </c>
      <c r="C84" s="139">
        <v>0</v>
      </c>
      <c r="D84" s="76">
        <f>(F82*C84)</f>
        <v>0</v>
      </c>
      <c r="E84" s="118">
        <f>E82-D84</f>
        <v>551691</v>
      </c>
      <c r="F84" s="118">
        <f>F82-D84</f>
        <v>540657.18000000005</v>
      </c>
    </row>
    <row r="85" spans="1:6" x14ac:dyDescent="0.25">
      <c r="A85" s="131"/>
      <c r="B85" s="40"/>
      <c r="C85" s="15"/>
      <c r="D85" s="72"/>
      <c r="E85" s="72"/>
      <c r="F85" s="72"/>
    </row>
    <row r="86" spans="1:6" x14ac:dyDescent="0.25">
      <c r="A86" s="131"/>
      <c r="B86" s="122" t="s">
        <v>100</v>
      </c>
      <c r="C86" s="15"/>
      <c r="D86" s="72"/>
      <c r="E86" s="72"/>
      <c r="F86" s="72"/>
    </row>
    <row r="87" spans="1:6" x14ac:dyDescent="0.25">
      <c r="A87" s="131"/>
      <c r="B87" s="123" t="s">
        <v>101</v>
      </c>
      <c r="C87" s="15"/>
      <c r="D87" s="72"/>
      <c r="E87" s="72"/>
      <c r="F87" s="72"/>
    </row>
    <row r="88" spans="1:6" x14ac:dyDescent="0.25">
      <c r="A88" s="131"/>
      <c r="B88" s="115"/>
      <c r="C88" s="15"/>
      <c r="D88" s="72"/>
      <c r="E88" s="72"/>
      <c r="F88" s="72"/>
    </row>
    <row r="89" spans="1:6" ht="21" x14ac:dyDescent="0.25">
      <c r="A89" s="131"/>
      <c r="B89" s="120" t="s">
        <v>167</v>
      </c>
      <c r="C89" s="15">
        <v>0</v>
      </c>
      <c r="D89" s="6">
        <v>13</v>
      </c>
      <c r="E89" s="6">
        <f>C89*D89</f>
        <v>0</v>
      </c>
      <c r="F89" s="76">
        <f>C89*D89</f>
        <v>0</v>
      </c>
    </row>
    <row r="90" spans="1:6" x14ac:dyDescent="0.25">
      <c r="A90" s="131"/>
      <c r="B90" s="125" t="s">
        <v>1</v>
      </c>
      <c r="C90" s="45"/>
      <c r="D90" s="40"/>
      <c r="E90" s="126">
        <f>SUM(E84:E89)</f>
        <v>551691</v>
      </c>
      <c r="F90" s="126">
        <f>SUM(F84:F89)</f>
        <v>540657.18000000005</v>
      </c>
    </row>
    <row r="91" spans="1:6" x14ac:dyDescent="0.25">
      <c r="A91" s="131"/>
      <c r="B91" s="40"/>
      <c r="C91" s="45"/>
      <c r="D91" s="40"/>
      <c r="E91" s="40"/>
    </row>
    <row r="92" spans="1:6" s="251" customFormat="1" ht="22.2" customHeight="1" x14ac:dyDescent="0.25">
      <c r="E92" s="128" t="s">
        <v>428</v>
      </c>
      <c r="F92" s="128" t="s">
        <v>438</v>
      </c>
    </row>
    <row r="93" spans="1:6" s="40" customFormat="1" ht="11.4" customHeight="1" x14ac:dyDescent="0.2">
      <c r="A93" s="429"/>
      <c r="B93" s="429"/>
      <c r="C93" s="45"/>
    </row>
    <row r="94" spans="1:6" x14ac:dyDescent="0.25">
      <c r="A94" s="49"/>
      <c r="B94" s="49"/>
    </row>
    <row r="95" spans="1:6" x14ac:dyDescent="0.25">
      <c r="A95" s="49"/>
      <c r="B95" s="49"/>
    </row>
    <row r="96" spans="1:6" s="40" customFormat="1" ht="10.199999999999999" x14ac:dyDescent="0.2">
      <c r="A96" s="49"/>
      <c r="B96" s="49"/>
      <c r="C96" s="45"/>
    </row>
    <row r="97" spans="1:6" x14ac:dyDescent="0.25">
      <c r="A97" s="49"/>
      <c r="B97" s="49"/>
    </row>
    <row r="99" spans="1:6" x14ac:dyDescent="0.25">
      <c r="A99" s="253"/>
      <c r="B99" s="253"/>
      <c r="C99" s="254"/>
      <c r="D99" s="253"/>
      <c r="E99" s="253"/>
      <c r="F99" s="141"/>
    </row>
    <row r="100" spans="1:6" x14ac:dyDescent="0.25">
      <c r="A100" s="253"/>
      <c r="B100" s="253"/>
      <c r="C100" s="254"/>
      <c r="D100" s="253"/>
      <c r="E100" s="253"/>
      <c r="F100" s="141"/>
    </row>
    <row r="101" spans="1:6" x14ac:dyDescent="0.25">
      <c r="A101" s="253"/>
      <c r="B101" s="253"/>
      <c r="C101" s="254"/>
      <c r="D101" s="253"/>
      <c r="E101" s="253"/>
      <c r="F101" s="141"/>
    </row>
    <row r="102" spans="1:6" x14ac:dyDescent="0.25">
      <c r="A102" s="253"/>
      <c r="B102" s="253"/>
      <c r="C102" s="254"/>
      <c r="D102" s="253"/>
      <c r="E102" s="253"/>
      <c r="F102" s="141"/>
    </row>
    <row r="103" spans="1:6" x14ac:dyDescent="0.25">
      <c r="A103" s="253"/>
      <c r="B103" s="253"/>
      <c r="C103" s="254"/>
      <c r="D103" s="253"/>
      <c r="E103" s="253"/>
      <c r="F103" s="141"/>
    </row>
    <row r="104" spans="1:6" x14ac:dyDescent="0.25">
      <c r="A104" s="253"/>
      <c r="B104" s="253"/>
      <c r="C104" s="254"/>
      <c r="D104" s="253"/>
      <c r="E104" s="253"/>
      <c r="F104" s="141"/>
    </row>
    <row r="105" spans="1:6" x14ac:dyDescent="0.25">
      <c r="A105" s="253"/>
      <c r="B105" s="253"/>
      <c r="C105" s="254"/>
      <c r="D105" s="253"/>
      <c r="E105" s="253"/>
      <c r="F105" s="141"/>
    </row>
    <row r="106" spans="1:6" x14ac:dyDescent="0.25">
      <c r="A106" s="253"/>
      <c r="B106" s="253"/>
      <c r="C106" s="254"/>
      <c r="D106" s="253"/>
      <c r="E106" s="253"/>
      <c r="F106" s="141"/>
    </row>
    <row r="107" spans="1:6" x14ac:dyDescent="0.25">
      <c r="A107" s="253"/>
      <c r="B107" s="253"/>
      <c r="C107" s="254"/>
      <c r="D107" s="253"/>
      <c r="E107" s="253"/>
      <c r="F107" s="141"/>
    </row>
    <row r="108" spans="1:6" x14ac:dyDescent="0.25">
      <c r="A108" s="253"/>
      <c r="B108" s="253"/>
      <c r="C108" s="254"/>
      <c r="D108" s="253"/>
      <c r="E108" s="253"/>
      <c r="F108" s="141"/>
    </row>
    <row r="109" spans="1:6" x14ac:dyDescent="0.25">
      <c r="A109" s="253"/>
      <c r="B109" s="253"/>
      <c r="C109" s="254"/>
      <c r="D109" s="253"/>
      <c r="E109" s="253"/>
      <c r="F109" s="141"/>
    </row>
    <row r="110" spans="1:6" x14ac:dyDescent="0.25">
      <c r="A110" s="253"/>
      <c r="B110" s="253"/>
      <c r="C110" s="254"/>
      <c r="D110" s="253"/>
      <c r="E110" s="253"/>
      <c r="F110" s="141"/>
    </row>
    <row r="111" spans="1:6" x14ac:dyDescent="0.25">
      <c r="A111" s="253"/>
      <c r="B111" s="253"/>
      <c r="C111" s="254"/>
      <c r="D111" s="253"/>
      <c r="E111" s="253"/>
      <c r="F111" s="141"/>
    </row>
    <row r="112" spans="1:6" x14ac:dyDescent="0.25">
      <c r="A112" s="253"/>
      <c r="B112" s="253"/>
      <c r="C112" s="254"/>
      <c r="D112" s="253"/>
      <c r="E112" s="253"/>
      <c r="F112" s="141"/>
    </row>
    <row r="113" spans="1:6" x14ac:dyDescent="0.25">
      <c r="A113" s="253"/>
      <c r="B113" s="253"/>
      <c r="C113" s="254"/>
      <c r="D113" s="253"/>
      <c r="E113" s="253"/>
      <c r="F113" s="141"/>
    </row>
    <row r="114" spans="1:6" x14ac:dyDescent="0.25">
      <c r="A114" s="253"/>
      <c r="B114" s="253"/>
      <c r="C114" s="254"/>
      <c r="D114" s="253"/>
      <c r="E114" s="253"/>
      <c r="F114" s="141"/>
    </row>
    <row r="115" spans="1:6" x14ac:dyDescent="0.25">
      <c r="A115" s="253"/>
      <c r="B115" s="253"/>
      <c r="C115" s="254"/>
      <c r="D115" s="253"/>
      <c r="E115" s="253"/>
      <c r="F115" s="141"/>
    </row>
    <row r="116" spans="1:6" x14ac:dyDescent="0.25">
      <c r="A116" s="253"/>
      <c r="B116" s="253"/>
      <c r="C116" s="254"/>
      <c r="D116" s="253"/>
      <c r="E116" s="253"/>
      <c r="F116" s="141"/>
    </row>
    <row r="117" spans="1:6" x14ac:dyDescent="0.25">
      <c r="A117" s="253"/>
      <c r="B117" s="253"/>
      <c r="C117" s="254"/>
      <c r="D117" s="253"/>
      <c r="E117" s="253"/>
      <c r="F117" s="141"/>
    </row>
    <row r="118" spans="1:6" x14ac:dyDescent="0.25">
      <c r="A118" s="253"/>
      <c r="B118" s="253"/>
      <c r="C118" s="254"/>
      <c r="D118" s="253"/>
      <c r="E118" s="253"/>
      <c r="F118" s="141"/>
    </row>
  </sheetData>
  <sheetProtection sheet="1" objects="1" scenarios="1"/>
  <mergeCells count="13">
    <mergeCell ref="A11:B11"/>
    <mergeCell ref="A12:B12"/>
    <mergeCell ref="A13:B13"/>
    <mergeCell ref="A93:B93"/>
    <mergeCell ref="B18:E18"/>
    <mergeCell ref="C10:E10"/>
    <mergeCell ref="A10:B10"/>
    <mergeCell ref="E1:G1"/>
    <mergeCell ref="C4:D4"/>
    <mergeCell ref="C5:D5"/>
    <mergeCell ref="C6:D6"/>
    <mergeCell ref="C7:D7"/>
    <mergeCell ref="C8:D8"/>
  </mergeCells>
  <pageMargins left="0.25" right="0.25" top="0.75" bottom="0.75" header="0.3" footer="0.3"/>
  <pageSetup orientation="portrait" r:id="rId1"/>
  <rowBreaks count="1" manualBreakCount="1">
    <brk id="26"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30"/>
  <sheetViews>
    <sheetView zoomScale="120" zoomScaleNormal="120" zoomScalePageLayoutView="130" workbookViewId="0">
      <selection activeCell="E2" sqref="E2"/>
    </sheetView>
  </sheetViews>
  <sheetFormatPr defaultColWidth="35.88671875" defaultRowHeight="10.199999999999999" x14ac:dyDescent="0.2"/>
  <cols>
    <col min="1" max="1" width="11.88671875" style="40" customWidth="1"/>
    <col min="2" max="2" width="60.88671875" style="40" customWidth="1"/>
    <col min="3" max="3" width="4.88671875" style="45" customWidth="1"/>
    <col min="4" max="4" width="13.33203125" style="40" customWidth="1"/>
    <col min="5" max="5" width="13.6640625" style="40" customWidth="1"/>
    <col min="6" max="6" width="12.44140625" style="40" customWidth="1"/>
    <col min="7" max="16384" width="35.88671875" style="40"/>
  </cols>
  <sheetData>
    <row r="1" spans="1:7" s="22" customFormat="1" ht="49.95" customHeight="1" x14ac:dyDescent="0.3">
      <c r="C1" s="24"/>
      <c r="E1" s="420"/>
      <c r="F1" s="420"/>
      <c r="G1" s="420"/>
    </row>
    <row r="2" spans="1:7" x14ac:dyDescent="0.2">
      <c r="A2" s="23">
        <v>45631</v>
      </c>
      <c r="B2" s="36"/>
      <c r="C2" s="37"/>
      <c r="D2" s="38"/>
      <c r="E2" s="39"/>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9" spans="1:7" ht="11.4" customHeight="1" x14ac:dyDescent="0.2"/>
    <row r="10" spans="1:7" ht="11.4" customHeight="1" x14ac:dyDescent="0.2">
      <c r="A10" s="435" t="s">
        <v>5</v>
      </c>
      <c r="B10" s="434"/>
      <c r="C10" s="434"/>
      <c r="D10" s="434"/>
      <c r="E10" s="434"/>
    </row>
    <row r="11" spans="1:7" ht="11.4" customHeight="1" x14ac:dyDescent="0.2">
      <c r="A11" s="430" t="s">
        <v>25</v>
      </c>
      <c r="B11" s="430"/>
      <c r="C11" s="51"/>
      <c r="D11" s="51"/>
      <c r="E11" s="51"/>
    </row>
    <row r="12" spans="1:7" ht="11.4" customHeight="1" x14ac:dyDescent="0.2">
      <c r="A12" s="431" t="s">
        <v>139</v>
      </c>
      <c r="B12" s="431"/>
      <c r="C12" s="51"/>
      <c r="D12" s="51"/>
      <c r="E12" s="51"/>
    </row>
    <row r="13" spans="1:7" ht="11.4" customHeight="1" x14ac:dyDescent="0.2">
      <c r="A13" s="431" t="s">
        <v>26</v>
      </c>
      <c r="B13" s="431"/>
      <c r="C13" s="51"/>
      <c r="D13" s="51"/>
      <c r="E13" s="51"/>
    </row>
    <row r="14" spans="1:7" ht="11.4" customHeight="1" x14ac:dyDescent="0.2">
      <c r="A14" s="48"/>
      <c r="B14" s="48"/>
      <c r="C14" s="54"/>
      <c r="D14" s="49"/>
      <c r="E14" s="49"/>
    </row>
    <row r="15" spans="1:7" ht="20.399999999999999" x14ac:dyDescent="0.2">
      <c r="A15" s="56" t="s">
        <v>0</v>
      </c>
      <c r="B15" s="57" t="s">
        <v>6</v>
      </c>
      <c r="C15" s="57" t="s">
        <v>20</v>
      </c>
      <c r="D15" s="57" t="s">
        <v>427</v>
      </c>
      <c r="E15" s="57" t="s">
        <v>433</v>
      </c>
      <c r="F15" s="1" t="s">
        <v>437</v>
      </c>
    </row>
    <row r="16" spans="1:7" ht="89.25" customHeight="1" x14ac:dyDescent="0.2">
      <c r="A16" s="145" t="s">
        <v>134</v>
      </c>
      <c r="B16" s="146" t="s">
        <v>250</v>
      </c>
      <c r="C16" s="176">
        <v>1</v>
      </c>
      <c r="D16" s="61">
        <v>426003</v>
      </c>
      <c r="E16" s="2">
        <f>C16*D16</f>
        <v>426003</v>
      </c>
      <c r="F16" s="97">
        <f>E16-(E16*2%)</f>
        <v>417482.94</v>
      </c>
    </row>
    <row r="17" spans="1:6" x14ac:dyDescent="0.2">
      <c r="A17" s="64"/>
      <c r="B17" s="65" t="s">
        <v>63</v>
      </c>
      <c r="C17" s="163"/>
      <c r="D17" s="3"/>
      <c r="E17" s="67"/>
      <c r="F17" s="72"/>
    </row>
    <row r="18" spans="1:6" ht="244.5" customHeight="1" x14ac:dyDescent="0.2">
      <c r="A18" s="69"/>
      <c r="B18" s="432"/>
      <c r="C18" s="433"/>
      <c r="D18" s="433"/>
      <c r="E18" s="433"/>
      <c r="F18" s="72"/>
    </row>
    <row r="19" spans="1:6" ht="11.4" customHeight="1" x14ac:dyDescent="0.2">
      <c r="A19" s="69"/>
      <c r="B19" s="73"/>
      <c r="C19" s="69"/>
      <c r="D19" s="74" t="s">
        <v>8</v>
      </c>
      <c r="E19" s="75">
        <f>SUM(E16)</f>
        <v>426003</v>
      </c>
      <c r="F19" s="147">
        <f>SUM(F16)</f>
        <v>417482.94</v>
      </c>
    </row>
    <row r="20" spans="1:6" ht="11.4" customHeight="1" thickBot="1" x14ac:dyDescent="0.25">
      <c r="A20" s="69"/>
      <c r="B20" s="73" t="s">
        <v>2</v>
      </c>
      <c r="C20" s="69"/>
      <c r="D20" s="74" t="s">
        <v>9</v>
      </c>
      <c r="E20" s="225"/>
      <c r="F20" s="175"/>
    </row>
    <row r="21" spans="1:6" ht="11.4" customHeight="1" thickBot="1" x14ac:dyDescent="0.25">
      <c r="A21" s="69"/>
      <c r="B21" s="78" t="s">
        <v>17</v>
      </c>
      <c r="C21" s="69"/>
      <c r="D21" s="79" t="s">
        <v>1</v>
      </c>
      <c r="E21" s="80">
        <f>SUM(E19:E20)</f>
        <v>426003</v>
      </c>
      <c r="F21" s="76">
        <f>SUM(F19:F20)</f>
        <v>417482.94</v>
      </c>
    </row>
    <row r="22" spans="1:6" ht="11.4" customHeight="1" x14ac:dyDescent="0.2">
      <c r="A22" s="81" t="s">
        <v>99</v>
      </c>
      <c r="B22" s="82"/>
      <c r="D22" s="83"/>
      <c r="E22" s="83"/>
      <c r="F22" s="72"/>
    </row>
    <row r="23" spans="1:6" ht="11.4" customHeight="1" x14ac:dyDescent="0.2">
      <c r="A23" s="73"/>
      <c r="B23" s="84" t="s">
        <v>10</v>
      </c>
      <c r="C23" s="85"/>
      <c r="D23" s="166"/>
      <c r="E23" s="94"/>
      <c r="F23" s="68"/>
    </row>
    <row r="24" spans="1:6" ht="11.4" customHeight="1" x14ac:dyDescent="0.2">
      <c r="A24" s="73"/>
      <c r="B24" s="89" t="s">
        <v>106</v>
      </c>
      <c r="C24" s="15"/>
      <c r="D24" s="76">
        <v>3303</v>
      </c>
      <c r="E24" s="80">
        <f t="shared" ref="E24:E26" si="0">C24*D24</f>
        <v>0</v>
      </c>
      <c r="F24" s="76">
        <f>E24-(E24*2%)</f>
        <v>0</v>
      </c>
    </row>
    <row r="25" spans="1:6" ht="11.4" customHeight="1" x14ac:dyDescent="0.2">
      <c r="A25" s="73"/>
      <c r="B25" s="89" t="s">
        <v>107</v>
      </c>
      <c r="C25" s="15"/>
      <c r="D25" s="76">
        <v>4755</v>
      </c>
      <c r="E25" s="80">
        <f t="shared" si="0"/>
        <v>0</v>
      </c>
      <c r="F25" s="76">
        <f t="shared" ref="F25:F26" si="1">E25-(E25*2%)</f>
        <v>0</v>
      </c>
    </row>
    <row r="26" spans="1:6" ht="11.4" customHeight="1" x14ac:dyDescent="0.2">
      <c r="A26" s="73"/>
      <c r="B26" s="89" t="s">
        <v>108</v>
      </c>
      <c r="C26" s="15"/>
      <c r="D26" s="76">
        <v>9509</v>
      </c>
      <c r="E26" s="80">
        <f t="shared" si="0"/>
        <v>0</v>
      </c>
      <c r="F26" s="76">
        <f t="shared" si="1"/>
        <v>0</v>
      </c>
    </row>
    <row r="27" spans="1:6" ht="11.4" customHeight="1" x14ac:dyDescent="0.2">
      <c r="A27" s="73"/>
      <c r="B27" s="169"/>
      <c r="C27" s="15"/>
      <c r="D27" s="72"/>
      <c r="E27" s="90"/>
      <c r="F27" s="72"/>
    </row>
    <row r="28" spans="1:6" ht="11.4" customHeight="1" x14ac:dyDescent="0.2">
      <c r="A28" s="73"/>
      <c r="B28" s="84" t="s">
        <v>11</v>
      </c>
      <c r="C28" s="15"/>
      <c r="D28" s="68"/>
      <c r="E28" s="94"/>
      <c r="F28" s="68"/>
    </row>
    <row r="29" spans="1:6" ht="30.6" x14ac:dyDescent="0.2">
      <c r="A29" s="73"/>
      <c r="B29" s="177" t="s">
        <v>403</v>
      </c>
      <c r="C29" s="15"/>
      <c r="D29" s="76">
        <v>19193</v>
      </c>
      <c r="E29" s="80">
        <f t="shared" ref="E29" si="2">C29*D29</f>
        <v>0</v>
      </c>
      <c r="F29" s="76">
        <f>E29-(E29*2%)</f>
        <v>0</v>
      </c>
    </row>
    <row r="30" spans="1:6" ht="11.4" customHeight="1" x14ac:dyDescent="0.2">
      <c r="A30" s="73"/>
      <c r="B30" s="169"/>
      <c r="C30" s="15"/>
      <c r="D30" s="72"/>
      <c r="E30" s="90"/>
      <c r="F30" s="72"/>
    </row>
    <row r="31" spans="1:6" ht="11.4" customHeight="1" x14ac:dyDescent="0.2">
      <c r="A31" s="73"/>
      <c r="B31" s="84" t="s">
        <v>109</v>
      </c>
      <c r="C31" s="15"/>
      <c r="D31" s="68"/>
      <c r="E31" s="95"/>
      <c r="F31" s="68"/>
    </row>
    <row r="32" spans="1:6" ht="11.4" customHeight="1" x14ac:dyDescent="0.2">
      <c r="A32" s="73"/>
      <c r="B32" s="98" t="s">
        <v>30</v>
      </c>
      <c r="C32" s="15"/>
      <c r="D32" s="76">
        <v>776</v>
      </c>
      <c r="E32" s="80">
        <f t="shared" ref="E32:E38" si="3">C32*D32</f>
        <v>0</v>
      </c>
      <c r="F32" s="76">
        <f t="shared" ref="F32:F40" si="4">E32-(E32*2%)</f>
        <v>0</v>
      </c>
    </row>
    <row r="33" spans="1:6" ht="11.4" customHeight="1" x14ac:dyDescent="0.2">
      <c r="A33" s="171"/>
      <c r="B33" s="100" t="s">
        <v>31</v>
      </c>
      <c r="C33" s="15"/>
      <c r="D33" s="76">
        <v>537</v>
      </c>
      <c r="E33" s="80">
        <f t="shared" si="3"/>
        <v>0</v>
      </c>
      <c r="F33" s="76">
        <f t="shared" si="4"/>
        <v>0</v>
      </c>
    </row>
    <row r="34" spans="1:6" ht="11.4" customHeight="1" x14ac:dyDescent="0.2">
      <c r="A34" s="130"/>
      <c r="B34" s="98" t="s">
        <v>32</v>
      </c>
      <c r="C34" s="15"/>
      <c r="D34" s="76">
        <v>738</v>
      </c>
      <c r="E34" s="80">
        <f t="shared" si="3"/>
        <v>0</v>
      </c>
      <c r="F34" s="76">
        <f t="shared" si="4"/>
        <v>0</v>
      </c>
    </row>
    <row r="35" spans="1:6" ht="11.4" customHeight="1" x14ac:dyDescent="0.2">
      <c r="A35" s="130"/>
      <c r="B35" s="98" t="s">
        <v>33</v>
      </c>
      <c r="C35" s="15"/>
      <c r="D35" s="76">
        <v>707</v>
      </c>
      <c r="E35" s="80">
        <f t="shared" si="3"/>
        <v>0</v>
      </c>
      <c r="F35" s="76">
        <f t="shared" si="4"/>
        <v>0</v>
      </c>
    </row>
    <row r="36" spans="1:6" ht="11.4" customHeight="1" x14ac:dyDescent="0.2">
      <c r="A36" s="130"/>
      <c r="B36" s="98" t="s">
        <v>34</v>
      </c>
      <c r="C36" s="15"/>
      <c r="D36" s="76">
        <v>1169</v>
      </c>
      <c r="E36" s="80">
        <f t="shared" si="3"/>
        <v>0</v>
      </c>
      <c r="F36" s="76">
        <f t="shared" si="4"/>
        <v>0</v>
      </c>
    </row>
    <row r="37" spans="1:6" ht="11.4" customHeight="1" x14ac:dyDescent="0.2">
      <c r="A37" s="130"/>
      <c r="B37" s="98" t="s">
        <v>35</v>
      </c>
      <c r="C37" s="15"/>
      <c r="D37" s="76">
        <v>652</v>
      </c>
      <c r="E37" s="80">
        <f t="shared" si="3"/>
        <v>0</v>
      </c>
      <c r="F37" s="76">
        <f t="shared" si="4"/>
        <v>0</v>
      </c>
    </row>
    <row r="38" spans="1:6" ht="11.4" customHeight="1" x14ac:dyDescent="0.2">
      <c r="A38" s="130"/>
      <c r="B38" s="91" t="s">
        <v>19</v>
      </c>
      <c r="C38" s="15"/>
      <c r="D38" s="76">
        <v>463</v>
      </c>
      <c r="E38" s="80">
        <f t="shared" si="3"/>
        <v>0</v>
      </c>
      <c r="F38" s="76">
        <f t="shared" si="4"/>
        <v>0</v>
      </c>
    </row>
    <row r="39" spans="1:6" ht="11.4" customHeight="1" x14ac:dyDescent="0.2">
      <c r="A39" s="130"/>
      <c r="B39" s="91" t="s">
        <v>251</v>
      </c>
      <c r="C39" s="15"/>
      <c r="D39" s="76">
        <v>384</v>
      </c>
      <c r="E39" s="80">
        <f t="shared" ref="E39:E40" si="5">C39*D39</f>
        <v>0</v>
      </c>
      <c r="F39" s="76">
        <f t="shared" si="4"/>
        <v>0</v>
      </c>
    </row>
    <row r="40" spans="1:6" ht="11.4" customHeight="1" x14ac:dyDescent="0.2">
      <c r="A40" s="130"/>
      <c r="B40" s="98" t="s">
        <v>322</v>
      </c>
      <c r="C40" s="15"/>
      <c r="D40" s="76">
        <v>776</v>
      </c>
      <c r="E40" s="80">
        <f t="shared" si="5"/>
        <v>0</v>
      </c>
      <c r="F40" s="76">
        <f t="shared" si="4"/>
        <v>0</v>
      </c>
    </row>
    <row r="41" spans="1:6" ht="11.4" customHeight="1" x14ac:dyDescent="0.2">
      <c r="A41" s="130"/>
      <c r="B41" s="98"/>
      <c r="C41" s="15"/>
      <c r="D41" s="72"/>
      <c r="E41" s="90"/>
      <c r="F41" s="72"/>
    </row>
    <row r="42" spans="1:6" ht="11.4" customHeight="1" x14ac:dyDescent="0.2">
      <c r="A42" s="130"/>
      <c r="B42" s="84" t="s">
        <v>110</v>
      </c>
      <c r="C42" s="15"/>
      <c r="D42" s="68"/>
      <c r="E42" s="95"/>
      <c r="F42" s="68"/>
    </row>
    <row r="43" spans="1:6" ht="11.4" customHeight="1" x14ac:dyDescent="0.2">
      <c r="A43" s="130"/>
      <c r="B43" s="98" t="s">
        <v>36</v>
      </c>
      <c r="C43" s="15"/>
      <c r="D43" s="76">
        <v>941</v>
      </c>
      <c r="E43" s="80">
        <f t="shared" ref="E43:E48" si="6">C43*D43</f>
        <v>0</v>
      </c>
      <c r="F43" s="76">
        <f t="shared" ref="F43:F50" si="7">E43-(E43*2%)</f>
        <v>0</v>
      </c>
    </row>
    <row r="44" spans="1:6" ht="11.4" customHeight="1" x14ac:dyDescent="0.2">
      <c r="A44" s="130"/>
      <c r="B44" s="100" t="s">
        <v>37</v>
      </c>
      <c r="C44" s="15"/>
      <c r="D44" s="76">
        <v>828</v>
      </c>
      <c r="E44" s="80">
        <f t="shared" si="6"/>
        <v>0</v>
      </c>
      <c r="F44" s="76">
        <f t="shared" si="7"/>
        <v>0</v>
      </c>
    </row>
    <row r="45" spans="1:6" ht="11.4" customHeight="1" x14ac:dyDescent="0.2">
      <c r="A45" s="130"/>
      <c r="B45" s="98" t="s">
        <v>38</v>
      </c>
      <c r="C45" s="15"/>
      <c r="D45" s="76">
        <v>921</v>
      </c>
      <c r="E45" s="80">
        <f t="shared" si="6"/>
        <v>0</v>
      </c>
      <c r="F45" s="76">
        <f t="shared" si="7"/>
        <v>0</v>
      </c>
    </row>
    <row r="46" spans="1:6" ht="20.399999999999999" x14ac:dyDescent="0.2">
      <c r="A46" s="130"/>
      <c r="B46" s="98" t="s">
        <v>39</v>
      </c>
      <c r="C46" s="15"/>
      <c r="D46" s="76">
        <v>609</v>
      </c>
      <c r="E46" s="80">
        <f t="shared" si="6"/>
        <v>0</v>
      </c>
      <c r="F46" s="76">
        <f t="shared" si="7"/>
        <v>0</v>
      </c>
    </row>
    <row r="47" spans="1:6" ht="11.4" customHeight="1" x14ac:dyDescent="0.2">
      <c r="A47" s="130"/>
      <c r="B47" s="98" t="s">
        <v>121</v>
      </c>
      <c r="C47" s="15"/>
      <c r="D47" s="76">
        <v>534</v>
      </c>
      <c r="E47" s="80">
        <f t="shared" si="6"/>
        <v>0</v>
      </c>
      <c r="F47" s="76">
        <f t="shared" si="7"/>
        <v>0</v>
      </c>
    </row>
    <row r="48" spans="1:6" ht="11.4" customHeight="1" x14ac:dyDescent="0.2">
      <c r="A48" s="130"/>
      <c r="B48" s="98" t="s">
        <v>40</v>
      </c>
      <c r="C48" s="15"/>
      <c r="D48" s="76">
        <v>2739</v>
      </c>
      <c r="E48" s="80">
        <f t="shared" si="6"/>
        <v>0</v>
      </c>
      <c r="F48" s="76">
        <f t="shared" si="7"/>
        <v>0</v>
      </c>
    </row>
    <row r="49" spans="1:6" ht="11.4" customHeight="1" x14ac:dyDescent="0.2">
      <c r="A49" s="130"/>
      <c r="B49" s="98" t="s">
        <v>273</v>
      </c>
      <c r="C49" s="15"/>
      <c r="D49" s="76">
        <v>2238</v>
      </c>
      <c r="E49" s="80">
        <f t="shared" ref="E49:E50" si="8">C49*D49</f>
        <v>0</v>
      </c>
      <c r="F49" s="76">
        <f t="shared" si="7"/>
        <v>0</v>
      </c>
    </row>
    <row r="50" spans="1:6" ht="11.4" customHeight="1" x14ac:dyDescent="0.2">
      <c r="A50" s="130"/>
      <c r="B50" s="91" t="s">
        <v>225</v>
      </c>
      <c r="C50" s="15"/>
      <c r="D50" s="76">
        <v>3466</v>
      </c>
      <c r="E50" s="80">
        <f t="shared" si="8"/>
        <v>0</v>
      </c>
      <c r="F50" s="76">
        <f t="shared" si="7"/>
        <v>0</v>
      </c>
    </row>
    <row r="51" spans="1:6" ht="11.4" customHeight="1" x14ac:dyDescent="0.2">
      <c r="A51" s="130"/>
      <c r="B51" s="98"/>
      <c r="C51" s="15"/>
      <c r="D51" s="72"/>
      <c r="E51" s="90"/>
      <c r="F51" s="72"/>
    </row>
    <row r="52" spans="1:6" ht="11.4" customHeight="1" x14ac:dyDescent="0.2">
      <c r="A52" s="130"/>
      <c r="B52" s="84" t="s">
        <v>111</v>
      </c>
      <c r="C52" s="15"/>
      <c r="D52" s="68"/>
      <c r="E52" s="95"/>
      <c r="F52" s="68"/>
    </row>
    <row r="53" spans="1:6" ht="11.4" customHeight="1" x14ac:dyDescent="0.2">
      <c r="A53" s="130"/>
      <c r="B53" s="98" t="s">
        <v>41</v>
      </c>
      <c r="C53" s="15"/>
      <c r="D53" s="76">
        <v>3254</v>
      </c>
      <c r="E53" s="80">
        <f t="shared" ref="E53:E56" si="9">C53*D53</f>
        <v>0</v>
      </c>
      <c r="F53" s="76">
        <f t="shared" ref="F53:F56" si="10">E53-(E53*2%)</f>
        <v>0</v>
      </c>
    </row>
    <row r="54" spans="1:6" ht="11.4" customHeight="1" x14ac:dyDescent="0.2">
      <c r="A54" s="130"/>
      <c r="B54" s="98" t="s">
        <v>42</v>
      </c>
      <c r="C54" s="15"/>
      <c r="D54" s="76">
        <v>3629</v>
      </c>
      <c r="E54" s="80">
        <f t="shared" si="9"/>
        <v>0</v>
      </c>
      <c r="F54" s="76">
        <f t="shared" si="10"/>
        <v>0</v>
      </c>
    </row>
    <row r="55" spans="1:6" ht="11.4" customHeight="1" x14ac:dyDescent="0.2">
      <c r="A55" s="131"/>
      <c r="B55" s="98" t="s">
        <v>43</v>
      </c>
      <c r="C55" s="15"/>
      <c r="D55" s="76">
        <v>3723</v>
      </c>
      <c r="E55" s="80">
        <f t="shared" si="9"/>
        <v>0</v>
      </c>
      <c r="F55" s="76">
        <f t="shared" si="10"/>
        <v>0</v>
      </c>
    </row>
    <row r="56" spans="1:6" ht="11.4" customHeight="1" x14ac:dyDescent="0.2">
      <c r="A56" s="131"/>
      <c r="B56" s="98" t="s">
        <v>44</v>
      </c>
      <c r="C56" s="15"/>
      <c r="D56" s="76">
        <v>3817</v>
      </c>
      <c r="E56" s="80">
        <f t="shared" si="9"/>
        <v>0</v>
      </c>
      <c r="F56" s="76">
        <f t="shared" si="10"/>
        <v>0</v>
      </c>
    </row>
    <row r="57" spans="1:6" ht="11.4" customHeight="1" x14ac:dyDescent="0.2">
      <c r="A57" s="130"/>
      <c r="B57" s="101"/>
      <c r="C57" s="15"/>
      <c r="D57" s="255"/>
      <c r="E57" s="90"/>
      <c r="F57" s="72"/>
    </row>
    <row r="58" spans="1:6" ht="11.4" customHeight="1" x14ac:dyDescent="0.2">
      <c r="A58" s="131"/>
      <c r="B58" s="84" t="s">
        <v>112</v>
      </c>
      <c r="C58" s="15"/>
      <c r="D58" s="150"/>
      <c r="E58" s="95"/>
      <c r="F58" s="68"/>
    </row>
    <row r="59" spans="1:6" ht="11.4" customHeight="1" x14ac:dyDescent="0.2">
      <c r="A59" s="131"/>
      <c r="B59" s="101" t="s">
        <v>377</v>
      </c>
      <c r="C59" s="15"/>
      <c r="D59" s="76">
        <v>692</v>
      </c>
      <c r="E59" s="80">
        <f t="shared" ref="E59:E62" si="11">C59*D59</f>
        <v>0</v>
      </c>
      <c r="F59" s="76">
        <f t="shared" ref="F59:F62" si="12">E59-(E59*2%)</f>
        <v>0</v>
      </c>
    </row>
    <row r="60" spans="1:6" ht="11.4" customHeight="1" x14ac:dyDescent="0.2">
      <c r="A60" s="131"/>
      <c r="B60" s="101" t="s">
        <v>378</v>
      </c>
      <c r="C60" s="15"/>
      <c r="D60" s="76">
        <v>776</v>
      </c>
      <c r="E60" s="80">
        <f t="shared" si="11"/>
        <v>0</v>
      </c>
      <c r="F60" s="76">
        <f t="shared" si="12"/>
        <v>0</v>
      </c>
    </row>
    <row r="61" spans="1:6" ht="11.4" customHeight="1" x14ac:dyDescent="0.2">
      <c r="A61" s="131"/>
      <c r="B61" s="101" t="s">
        <v>379</v>
      </c>
      <c r="C61" s="15"/>
      <c r="D61" s="76">
        <v>889</v>
      </c>
      <c r="E61" s="80">
        <f t="shared" si="11"/>
        <v>0</v>
      </c>
      <c r="F61" s="76">
        <f t="shared" si="12"/>
        <v>0</v>
      </c>
    </row>
    <row r="62" spans="1:6" ht="11.4" customHeight="1" x14ac:dyDescent="0.2">
      <c r="A62" s="131"/>
      <c r="B62" s="101" t="s">
        <v>380</v>
      </c>
      <c r="C62" s="15"/>
      <c r="D62" s="76">
        <v>946</v>
      </c>
      <c r="E62" s="80">
        <f t="shared" si="11"/>
        <v>0</v>
      </c>
      <c r="F62" s="76">
        <f t="shared" si="12"/>
        <v>0</v>
      </c>
    </row>
    <row r="63" spans="1:6" ht="11.4" customHeight="1" x14ac:dyDescent="0.2">
      <c r="A63" s="131"/>
      <c r="B63" s="98"/>
      <c r="C63" s="15"/>
      <c r="D63" s="256"/>
      <c r="E63" s="90"/>
      <c r="F63" s="72"/>
    </row>
    <row r="64" spans="1:6" ht="11.4" customHeight="1" x14ac:dyDescent="0.2">
      <c r="A64" s="131"/>
      <c r="B64" s="98" t="s">
        <v>381</v>
      </c>
      <c r="C64" s="15"/>
      <c r="D64" s="76">
        <v>346</v>
      </c>
      <c r="E64" s="80">
        <f t="shared" ref="E64:E67" si="13">C64*D64</f>
        <v>0</v>
      </c>
      <c r="F64" s="76">
        <f t="shared" ref="F64:F67" si="14">E64-(E64*2%)</f>
        <v>0</v>
      </c>
    </row>
    <row r="65" spans="1:6" ht="11.4" customHeight="1" x14ac:dyDescent="0.2">
      <c r="A65" s="131"/>
      <c r="B65" s="98" t="s">
        <v>382</v>
      </c>
      <c r="C65" s="15"/>
      <c r="D65" s="76">
        <v>388</v>
      </c>
      <c r="E65" s="80">
        <f t="shared" si="13"/>
        <v>0</v>
      </c>
      <c r="F65" s="76">
        <f t="shared" si="14"/>
        <v>0</v>
      </c>
    </row>
    <row r="66" spans="1:6" ht="11.4" customHeight="1" x14ac:dyDescent="0.2">
      <c r="A66" s="131"/>
      <c r="B66" s="98" t="s">
        <v>383</v>
      </c>
      <c r="C66" s="15"/>
      <c r="D66" s="76">
        <v>448</v>
      </c>
      <c r="E66" s="80">
        <f t="shared" si="13"/>
        <v>0</v>
      </c>
      <c r="F66" s="76">
        <f t="shared" si="14"/>
        <v>0</v>
      </c>
    </row>
    <row r="67" spans="1:6" ht="11.4" customHeight="1" x14ac:dyDescent="0.2">
      <c r="A67" s="131"/>
      <c r="B67" s="98" t="s">
        <v>384</v>
      </c>
      <c r="C67" s="15"/>
      <c r="D67" s="76">
        <v>510</v>
      </c>
      <c r="E67" s="80">
        <f t="shared" si="13"/>
        <v>0</v>
      </c>
      <c r="F67" s="76">
        <f t="shared" si="14"/>
        <v>0</v>
      </c>
    </row>
    <row r="68" spans="1:6" ht="11.4" customHeight="1" x14ac:dyDescent="0.2">
      <c r="A68" s="131"/>
      <c r="B68" s="173"/>
      <c r="C68" s="15"/>
      <c r="D68" s="72"/>
      <c r="E68" s="90"/>
      <c r="F68" s="72"/>
    </row>
    <row r="69" spans="1:6" ht="11.4" customHeight="1" x14ac:dyDescent="0.2">
      <c r="A69" s="131"/>
      <c r="B69" s="102" t="s">
        <v>16</v>
      </c>
      <c r="C69" s="15"/>
      <c r="D69" s="68"/>
      <c r="E69" s="95"/>
      <c r="F69" s="68"/>
    </row>
    <row r="70" spans="1:6" ht="11.4" customHeight="1" x14ac:dyDescent="0.2">
      <c r="A70" s="131"/>
      <c r="B70" s="104" t="s">
        <v>138</v>
      </c>
      <c r="C70" s="15"/>
      <c r="D70" s="76">
        <v>5488</v>
      </c>
      <c r="E70" s="80">
        <f t="shared" ref="E70:E78" si="15">C70*D70</f>
        <v>0</v>
      </c>
      <c r="F70" s="76">
        <f t="shared" ref="F70:F83" si="16">E70-(E70*2%)</f>
        <v>0</v>
      </c>
    </row>
    <row r="71" spans="1:6" ht="11.4" customHeight="1" x14ac:dyDescent="0.2">
      <c r="A71" s="131"/>
      <c r="B71" s="104" t="s">
        <v>48</v>
      </c>
      <c r="C71" s="15"/>
      <c r="D71" s="76">
        <v>5654</v>
      </c>
      <c r="E71" s="80">
        <f t="shared" si="15"/>
        <v>0</v>
      </c>
      <c r="F71" s="76">
        <f t="shared" si="16"/>
        <v>0</v>
      </c>
    </row>
    <row r="72" spans="1:6" ht="11.4" customHeight="1" x14ac:dyDescent="0.2">
      <c r="A72" s="131"/>
      <c r="B72" s="104" t="s">
        <v>49</v>
      </c>
      <c r="C72" s="15"/>
      <c r="D72" s="76">
        <v>6032</v>
      </c>
      <c r="E72" s="80">
        <f t="shared" si="15"/>
        <v>0</v>
      </c>
      <c r="F72" s="76">
        <f t="shared" si="16"/>
        <v>0</v>
      </c>
    </row>
    <row r="73" spans="1:6" ht="11.4" customHeight="1" x14ac:dyDescent="0.2">
      <c r="A73" s="131"/>
      <c r="B73" s="104" t="s">
        <v>50</v>
      </c>
      <c r="C73" s="15"/>
      <c r="D73" s="76">
        <v>6579</v>
      </c>
      <c r="E73" s="80">
        <f t="shared" si="15"/>
        <v>0</v>
      </c>
      <c r="F73" s="76">
        <f t="shared" si="16"/>
        <v>0</v>
      </c>
    </row>
    <row r="74" spans="1:6" ht="11.4" customHeight="1" x14ac:dyDescent="0.2">
      <c r="A74" s="131"/>
      <c r="B74" s="104" t="s">
        <v>51</v>
      </c>
      <c r="C74" s="15"/>
      <c r="D74" s="76">
        <v>1219</v>
      </c>
      <c r="E74" s="80">
        <f t="shared" si="15"/>
        <v>0</v>
      </c>
      <c r="F74" s="76">
        <f t="shared" si="16"/>
        <v>0</v>
      </c>
    </row>
    <row r="75" spans="1:6" ht="11.4" customHeight="1" x14ac:dyDescent="0.2">
      <c r="A75" s="131"/>
      <c r="B75" s="104" t="s">
        <v>52</v>
      </c>
      <c r="C75" s="15"/>
      <c r="D75" s="76">
        <v>565</v>
      </c>
      <c r="E75" s="80">
        <f t="shared" si="15"/>
        <v>0</v>
      </c>
      <c r="F75" s="76">
        <f t="shared" si="16"/>
        <v>0</v>
      </c>
    </row>
    <row r="76" spans="1:6" ht="11.4" customHeight="1" x14ac:dyDescent="0.2">
      <c r="A76" s="131"/>
      <c r="B76" s="91" t="s">
        <v>249</v>
      </c>
      <c r="C76" s="15"/>
      <c r="D76" s="76">
        <v>2342</v>
      </c>
      <c r="E76" s="80">
        <f t="shared" si="15"/>
        <v>0</v>
      </c>
      <c r="F76" s="76">
        <f t="shared" si="16"/>
        <v>0</v>
      </c>
    </row>
    <row r="77" spans="1:6" ht="11.4" customHeight="1" x14ac:dyDescent="0.2">
      <c r="A77" s="131"/>
      <c r="B77" s="104" t="s">
        <v>53</v>
      </c>
      <c r="C77" s="15"/>
      <c r="D77" s="76">
        <v>715</v>
      </c>
      <c r="E77" s="80">
        <f t="shared" si="15"/>
        <v>0</v>
      </c>
      <c r="F77" s="76">
        <f t="shared" si="16"/>
        <v>0</v>
      </c>
    </row>
    <row r="78" spans="1:6" ht="11.4" customHeight="1" x14ac:dyDescent="0.2">
      <c r="A78" s="131"/>
      <c r="B78" s="105" t="s">
        <v>54</v>
      </c>
      <c r="C78" s="15"/>
      <c r="D78" s="76">
        <v>947</v>
      </c>
      <c r="E78" s="80">
        <f t="shared" si="15"/>
        <v>0</v>
      </c>
      <c r="F78" s="76">
        <f t="shared" si="16"/>
        <v>0</v>
      </c>
    </row>
    <row r="79" spans="1:6" ht="11.4" customHeight="1" x14ac:dyDescent="0.2">
      <c r="A79" s="131"/>
      <c r="B79" s="104" t="s">
        <v>55</v>
      </c>
      <c r="C79" s="15"/>
      <c r="D79" s="76">
        <v>546</v>
      </c>
      <c r="E79" s="80">
        <f t="shared" ref="E79:E80" si="17">C79*D79</f>
        <v>0</v>
      </c>
      <c r="F79" s="76">
        <f t="shared" si="16"/>
        <v>0</v>
      </c>
    </row>
    <row r="80" spans="1:6" ht="11.4" customHeight="1" x14ac:dyDescent="0.2">
      <c r="A80" s="131"/>
      <c r="B80" s="105" t="s">
        <v>56</v>
      </c>
      <c r="C80" s="15"/>
      <c r="D80" s="76">
        <v>762</v>
      </c>
      <c r="E80" s="80">
        <f t="shared" si="17"/>
        <v>0</v>
      </c>
      <c r="F80" s="76">
        <f t="shared" si="16"/>
        <v>0</v>
      </c>
    </row>
    <row r="81" spans="1:6" ht="11.4" customHeight="1" x14ac:dyDescent="0.2">
      <c r="A81" s="131"/>
      <c r="B81" s="105" t="s">
        <v>385</v>
      </c>
      <c r="C81" s="15"/>
      <c r="D81" s="76">
        <v>26.25</v>
      </c>
      <c r="E81" s="80">
        <v>0</v>
      </c>
      <c r="F81" s="76">
        <f t="shared" si="16"/>
        <v>0</v>
      </c>
    </row>
    <row r="82" spans="1:6" ht="11.4" customHeight="1" x14ac:dyDescent="0.2">
      <c r="A82" s="131"/>
      <c r="B82" s="105" t="s">
        <v>386</v>
      </c>
      <c r="C82" s="15"/>
      <c r="D82" s="76">
        <v>38.06</v>
      </c>
      <c r="E82" s="80">
        <v>0</v>
      </c>
      <c r="F82" s="76">
        <f t="shared" si="16"/>
        <v>0</v>
      </c>
    </row>
    <row r="83" spans="1:6" ht="11.4" customHeight="1" x14ac:dyDescent="0.2">
      <c r="A83" s="131"/>
      <c r="B83" s="105" t="s">
        <v>387</v>
      </c>
      <c r="C83" s="15"/>
      <c r="D83" s="76">
        <v>3.1</v>
      </c>
      <c r="E83" s="80">
        <v>0</v>
      </c>
      <c r="F83" s="76">
        <f t="shared" si="16"/>
        <v>0</v>
      </c>
    </row>
    <row r="84" spans="1:6" ht="11.4" customHeight="1" x14ac:dyDescent="0.2">
      <c r="A84" s="131"/>
      <c r="B84" s="105"/>
      <c r="C84" s="15"/>
      <c r="D84" s="72"/>
      <c r="E84" s="80"/>
      <c r="F84" s="72"/>
    </row>
    <row r="85" spans="1:6" ht="11.4" customHeight="1" x14ac:dyDescent="0.2">
      <c r="A85" s="131"/>
      <c r="B85" s="102" t="s">
        <v>135</v>
      </c>
      <c r="C85" s="15"/>
      <c r="D85" s="68"/>
      <c r="E85" s="95"/>
      <c r="F85" s="68"/>
    </row>
    <row r="86" spans="1:6" ht="23.1" customHeight="1" x14ac:dyDescent="0.2">
      <c r="A86" s="131"/>
      <c r="B86" s="105" t="s">
        <v>323</v>
      </c>
      <c r="C86" s="15"/>
      <c r="D86" s="76">
        <v>1196</v>
      </c>
      <c r="E86" s="80">
        <f t="shared" ref="E86" si="18">C86*D86</f>
        <v>0</v>
      </c>
      <c r="F86" s="76">
        <f>E86-(E86*2%)</f>
        <v>0</v>
      </c>
    </row>
    <row r="87" spans="1:6" ht="11.4" customHeight="1" x14ac:dyDescent="0.2">
      <c r="A87" s="131"/>
      <c r="B87" s="105"/>
      <c r="C87" s="260"/>
      <c r="D87" s="257"/>
      <c r="E87" s="72"/>
      <c r="F87" s="80"/>
    </row>
    <row r="88" spans="1:6" ht="11.4" customHeight="1" x14ac:dyDescent="0.2">
      <c r="A88" s="131"/>
      <c r="B88" s="102" t="s">
        <v>136</v>
      </c>
      <c r="C88" s="260"/>
      <c r="D88" s="85"/>
      <c r="E88" s="68"/>
      <c r="F88" s="95"/>
    </row>
    <row r="89" spans="1:6" ht="20.399999999999999" x14ac:dyDescent="0.2">
      <c r="A89" s="131"/>
      <c r="B89" s="105" t="s">
        <v>321</v>
      </c>
      <c r="C89" s="15"/>
      <c r="D89" s="76">
        <v>52627</v>
      </c>
      <c r="E89" s="80">
        <f t="shared" ref="E89:E90" si="19">C89*D89</f>
        <v>0</v>
      </c>
      <c r="F89" s="76">
        <f t="shared" ref="F89:F90" si="20">E89-(E89*2%)</f>
        <v>0</v>
      </c>
    </row>
    <row r="90" spans="1:6" ht="23.1" customHeight="1" thickBot="1" x14ac:dyDescent="0.25">
      <c r="A90" s="131"/>
      <c r="B90" s="258" t="s">
        <v>324</v>
      </c>
      <c r="C90" s="221"/>
      <c r="D90" s="159">
        <v>56525</v>
      </c>
      <c r="E90" s="250">
        <f t="shared" si="19"/>
        <v>0</v>
      </c>
      <c r="F90" s="159">
        <f t="shared" si="20"/>
        <v>0</v>
      </c>
    </row>
    <row r="91" spans="1:6" ht="11.4" customHeight="1" x14ac:dyDescent="0.2">
      <c r="A91" s="131"/>
      <c r="B91" s="111" t="s">
        <v>27</v>
      </c>
      <c r="C91" s="18"/>
      <c r="D91" s="259"/>
      <c r="E91" s="112">
        <f>SUM(E23:E90)</f>
        <v>0</v>
      </c>
      <c r="F91" s="112">
        <f>SUM(F23:F90)</f>
        <v>0</v>
      </c>
    </row>
    <row r="92" spans="1:6" ht="11.4" customHeight="1" x14ac:dyDescent="0.2">
      <c r="A92" s="131"/>
      <c r="B92" s="115" t="s">
        <v>98</v>
      </c>
      <c r="C92" s="15"/>
      <c r="D92" s="72"/>
      <c r="E92" s="76">
        <f>E21</f>
        <v>426003</v>
      </c>
      <c r="F92" s="76">
        <f>F21</f>
        <v>417482.94</v>
      </c>
    </row>
    <row r="93" spans="1:6" ht="11.4" customHeight="1" x14ac:dyDescent="0.2">
      <c r="A93" s="131"/>
      <c r="B93" s="115" t="s">
        <v>429</v>
      </c>
      <c r="C93" s="15"/>
      <c r="D93" s="72"/>
      <c r="E93" s="118">
        <f>SUM(E91:E92)</f>
        <v>426003</v>
      </c>
      <c r="F93" s="118">
        <f>SUM(F91:F92)</f>
        <v>417482.94</v>
      </c>
    </row>
    <row r="94" spans="1:6" ht="11.4" customHeight="1" x14ac:dyDescent="0.2">
      <c r="A94" s="130"/>
      <c r="C94" s="15"/>
      <c r="D94" s="72"/>
      <c r="E94" s="72"/>
      <c r="F94" s="72"/>
    </row>
    <row r="95" spans="1:6" ht="11.4" customHeight="1" x14ac:dyDescent="0.2">
      <c r="A95" s="131"/>
      <c r="B95" s="120" t="s">
        <v>430</v>
      </c>
      <c r="C95" s="139">
        <v>0</v>
      </c>
      <c r="D95" s="76">
        <f>(F93*C95)</f>
        <v>0</v>
      </c>
      <c r="E95" s="118">
        <f>E93-D95</f>
        <v>426003</v>
      </c>
      <c r="F95" s="118">
        <f>F93-D95</f>
        <v>417482.94</v>
      </c>
    </row>
    <row r="96" spans="1:6" ht="11.4" customHeight="1" x14ac:dyDescent="0.2">
      <c r="A96" s="131"/>
      <c r="C96" s="15"/>
      <c r="D96" s="72"/>
      <c r="E96" s="72"/>
      <c r="F96" s="72"/>
    </row>
    <row r="97" spans="1:6" ht="11.4" customHeight="1" x14ac:dyDescent="0.2">
      <c r="A97" s="131"/>
      <c r="B97" s="122" t="s">
        <v>100</v>
      </c>
      <c r="C97" s="15"/>
      <c r="D97" s="72"/>
      <c r="E97" s="72"/>
      <c r="F97" s="72"/>
    </row>
    <row r="98" spans="1:6" ht="11.4" customHeight="1" x14ac:dyDescent="0.2">
      <c r="A98" s="131"/>
      <c r="B98" s="123" t="s">
        <v>101</v>
      </c>
      <c r="C98" s="15"/>
      <c r="D98" s="72"/>
      <c r="E98" s="72"/>
      <c r="F98" s="72"/>
    </row>
    <row r="99" spans="1:6" ht="11.4" customHeight="1" x14ac:dyDescent="0.2">
      <c r="A99" s="131"/>
      <c r="B99" s="115"/>
      <c r="C99" s="15"/>
      <c r="D99" s="72"/>
      <c r="E99" s="72"/>
      <c r="F99" s="72"/>
    </row>
    <row r="100" spans="1:6" ht="20.399999999999999" x14ac:dyDescent="0.2">
      <c r="A100" s="131"/>
      <c r="B100" s="120" t="s">
        <v>167</v>
      </c>
      <c r="C100" s="15">
        <v>0</v>
      </c>
      <c r="D100" s="6">
        <v>21</v>
      </c>
      <c r="E100" s="6">
        <f>C100*D100</f>
        <v>0</v>
      </c>
      <c r="F100" s="76">
        <f>C100*D100</f>
        <v>0</v>
      </c>
    </row>
    <row r="101" spans="1:6" ht="11.4" customHeight="1" x14ac:dyDescent="0.2">
      <c r="A101" s="131"/>
      <c r="B101" s="125" t="s">
        <v>1</v>
      </c>
      <c r="E101" s="126">
        <f>SUM(E95:E100)</f>
        <v>426003</v>
      </c>
      <c r="F101" s="126">
        <f>SUM(F95:F100)</f>
        <v>417482.94</v>
      </c>
    </row>
    <row r="102" spans="1:6" ht="11.4" customHeight="1" x14ac:dyDescent="0.2">
      <c r="A102" s="131"/>
      <c r="B102" s="120"/>
      <c r="C102" s="162"/>
    </row>
    <row r="103" spans="1:6" s="45" customFormat="1" ht="22.95" customHeight="1" x14ac:dyDescent="0.2">
      <c r="E103" s="128" t="s">
        <v>428</v>
      </c>
      <c r="F103" s="128" t="s">
        <v>438</v>
      </c>
    </row>
    <row r="104" spans="1:6" ht="11.4" customHeight="1" x14ac:dyDescent="0.2"/>
    <row r="105" spans="1:6" ht="11.4" customHeight="1" x14ac:dyDescent="0.2">
      <c r="A105" s="429"/>
      <c r="B105" s="429"/>
    </row>
    <row r="106" spans="1:6" ht="11.4" customHeight="1" x14ac:dyDescent="0.2">
      <c r="A106" s="49"/>
      <c r="B106" s="49"/>
    </row>
    <row r="107" spans="1:6" x14ac:dyDescent="0.2">
      <c r="A107" s="49"/>
      <c r="B107" s="49"/>
    </row>
    <row r="108" spans="1:6" x14ac:dyDescent="0.2">
      <c r="A108" s="49"/>
      <c r="B108" s="49"/>
    </row>
    <row r="109" spans="1:6" x14ac:dyDescent="0.2">
      <c r="A109" s="49"/>
      <c r="B109" s="49"/>
    </row>
    <row r="111" spans="1:6" x14ac:dyDescent="0.2">
      <c r="A111" s="141"/>
      <c r="B111" s="141"/>
      <c r="C111" s="142"/>
      <c r="D111" s="141"/>
      <c r="E111" s="141"/>
      <c r="F111" s="141"/>
    </row>
    <row r="112" spans="1:6" x14ac:dyDescent="0.2">
      <c r="A112" s="141"/>
      <c r="B112" s="141"/>
      <c r="C112" s="142"/>
      <c r="D112" s="141"/>
      <c r="E112" s="141"/>
      <c r="F112" s="141"/>
    </row>
    <row r="113" spans="1:6" x14ac:dyDescent="0.2">
      <c r="A113" s="141"/>
      <c r="B113" s="141"/>
      <c r="C113" s="142"/>
      <c r="D113" s="141"/>
      <c r="E113" s="141"/>
      <c r="F113" s="141"/>
    </row>
    <row r="114" spans="1:6" x14ac:dyDescent="0.2">
      <c r="A114" s="141"/>
      <c r="B114" s="141"/>
      <c r="C114" s="142"/>
      <c r="D114" s="141"/>
      <c r="E114" s="141"/>
      <c r="F114" s="141"/>
    </row>
    <row r="115" spans="1:6" x14ac:dyDescent="0.2">
      <c r="A115" s="141"/>
      <c r="B115" s="141"/>
      <c r="C115" s="142"/>
      <c r="D115" s="141"/>
      <c r="E115" s="141"/>
      <c r="F115" s="141"/>
    </row>
    <row r="116" spans="1:6" x14ac:dyDescent="0.2">
      <c r="A116" s="141"/>
      <c r="B116" s="141"/>
      <c r="C116" s="142"/>
      <c r="D116" s="141"/>
      <c r="E116" s="141"/>
      <c r="F116" s="141"/>
    </row>
    <row r="117" spans="1:6" x14ac:dyDescent="0.2">
      <c r="A117" s="141"/>
      <c r="B117" s="141"/>
      <c r="C117" s="142"/>
      <c r="D117" s="141"/>
      <c r="E117" s="141"/>
      <c r="F117" s="141"/>
    </row>
    <row r="118" spans="1:6" x14ac:dyDescent="0.2">
      <c r="A118" s="141"/>
      <c r="B118" s="141"/>
      <c r="C118" s="142"/>
      <c r="D118" s="141"/>
      <c r="E118" s="141"/>
      <c r="F118" s="141"/>
    </row>
    <row r="119" spans="1:6" x14ac:dyDescent="0.2">
      <c r="A119" s="141"/>
      <c r="B119" s="141"/>
      <c r="C119" s="142"/>
      <c r="D119" s="141"/>
      <c r="E119" s="141"/>
      <c r="F119" s="141"/>
    </row>
    <row r="120" spans="1:6" x14ac:dyDescent="0.2">
      <c r="A120" s="141"/>
      <c r="B120" s="141"/>
      <c r="C120" s="142"/>
      <c r="D120" s="141"/>
      <c r="E120" s="141"/>
      <c r="F120" s="141"/>
    </row>
    <row r="121" spans="1:6" x14ac:dyDescent="0.2">
      <c r="A121" s="141"/>
      <c r="B121" s="141"/>
      <c r="C121" s="142"/>
      <c r="D121" s="141"/>
      <c r="E121" s="141"/>
      <c r="F121" s="141"/>
    </row>
    <row r="122" spans="1:6" x14ac:dyDescent="0.2">
      <c r="A122" s="141"/>
      <c r="B122" s="141"/>
      <c r="C122" s="142"/>
      <c r="D122" s="141"/>
      <c r="E122" s="141"/>
      <c r="F122" s="141"/>
    </row>
    <row r="123" spans="1:6" x14ac:dyDescent="0.2">
      <c r="A123" s="141"/>
      <c r="B123" s="141"/>
      <c r="C123" s="142"/>
      <c r="D123" s="141"/>
      <c r="E123" s="141"/>
      <c r="F123" s="141"/>
    </row>
    <row r="124" spans="1:6" x14ac:dyDescent="0.2">
      <c r="A124" s="141"/>
      <c r="B124" s="141"/>
      <c r="C124" s="142"/>
      <c r="D124" s="141"/>
      <c r="E124" s="141"/>
      <c r="F124" s="141"/>
    </row>
    <row r="125" spans="1:6" x14ac:dyDescent="0.2">
      <c r="A125" s="141"/>
      <c r="B125" s="141"/>
      <c r="C125" s="142"/>
      <c r="D125" s="141"/>
      <c r="E125" s="141"/>
      <c r="F125" s="141"/>
    </row>
    <row r="126" spans="1:6" x14ac:dyDescent="0.2">
      <c r="A126" s="141"/>
      <c r="B126" s="141"/>
      <c r="C126" s="142"/>
      <c r="D126" s="141"/>
      <c r="E126" s="141"/>
      <c r="F126" s="141"/>
    </row>
    <row r="127" spans="1:6" x14ac:dyDescent="0.2">
      <c r="A127" s="141"/>
      <c r="B127" s="141"/>
      <c r="C127" s="142"/>
      <c r="D127" s="141"/>
      <c r="E127" s="141"/>
      <c r="F127" s="141"/>
    </row>
    <row r="128" spans="1:6" x14ac:dyDescent="0.2">
      <c r="A128" s="141"/>
      <c r="B128" s="141"/>
      <c r="C128" s="142"/>
      <c r="D128" s="141"/>
      <c r="E128" s="141"/>
      <c r="F128" s="141"/>
    </row>
    <row r="129" spans="1:6" x14ac:dyDescent="0.2">
      <c r="A129" s="141"/>
      <c r="B129" s="141"/>
      <c r="C129" s="142"/>
      <c r="D129" s="141"/>
      <c r="E129" s="141"/>
      <c r="F129" s="141"/>
    </row>
    <row r="130" spans="1:6" x14ac:dyDescent="0.2">
      <c r="A130" s="141"/>
      <c r="B130" s="141"/>
      <c r="C130" s="142"/>
      <c r="D130" s="141"/>
      <c r="E130" s="141"/>
      <c r="F130" s="141"/>
    </row>
  </sheetData>
  <sheetProtection sheet="1" objects="1" scenarios="1"/>
  <mergeCells count="13">
    <mergeCell ref="E1:G1"/>
    <mergeCell ref="A10:B10"/>
    <mergeCell ref="A105:B105"/>
    <mergeCell ref="C4:D4"/>
    <mergeCell ref="C5:D5"/>
    <mergeCell ref="C6:D6"/>
    <mergeCell ref="C7:D7"/>
    <mergeCell ref="C8:D8"/>
    <mergeCell ref="A11:B11"/>
    <mergeCell ref="A12:B12"/>
    <mergeCell ref="A13:B13"/>
    <mergeCell ref="B18:E18"/>
    <mergeCell ref="C10:E10"/>
  </mergeCells>
  <pageMargins left="0.25" right="0.25" top="0.75" bottom="0.75" header="0.3" footer="0.3"/>
  <pageSetup scale="77" orientation="portrait" r:id="rId1"/>
  <rowBreaks count="2" manualBreakCount="2">
    <brk id="21" max="4" man="1"/>
    <brk id="93" max="4"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34"/>
  <sheetViews>
    <sheetView zoomScale="120" zoomScaleNormal="120" zoomScalePageLayoutView="130" workbookViewId="0">
      <selection activeCell="E2" sqref="E2"/>
    </sheetView>
  </sheetViews>
  <sheetFormatPr defaultColWidth="35.88671875" defaultRowHeight="10.199999999999999" x14ac:dyDescent="0.2"/>
  <cols>
    <col min="1" max="1" width="11.88671875" style="40" customWidth="1"/>
    <col min="2" max="2" width="60.6640625" style="40" customWidth="1"/>
    <col min="3" max="3" width="4.88671875" style="45" customWidth="1"/>
    <col min="4" max="4" width="13.33203125" style="40" customWidth="1"/>
    <col min="5" max="5" width="13.44140625" style="40" customWidth="1"/>
    <col min="6" max="6" width="12.6640625" style="40" customWidth="1"/>
    <col min="7" max="16384" width="35.88671875" style="40"/>
  </cols>
  <sheetData>
    <row r="1" spans="1:7" s="22" customFormat="1" ht="49.95" customHeight="1" x14ac:dyDescent="0.3">
      <c r="C1" s="24"/>
      <c r="E1" s="420"/>
      <c r="F1" s="420"/>
      <c r="G1" s="420"/>
    </row>
    <row r="2" spans="1:7" x14ac:dyDescent="0.2">
      <c r="A2" s="23">
        <v>45631</v>
      </c>
      <c r="B2" s="36"/>
      <c r="C2" s="37"/>
      <c r="D2" s="38"/>
      <c r="E2" s="39"/>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10" spans="1:7" x14ac:dyDescent="0.2">
      <c r="A10" s="435" t="s">
        <v>5</v>
      </c>
      <c r="B10" s="434"/>
      <c r="C10" s="434"/>
      <c r="D10" s="434"/>
      <c r="E10" s="434"/>
    </row>
    <row r="11" spans="1:7" x14ac:dyDescent="0.2">
      <c r="A11" s="430" t="s">
        <v>25</v>
      </c>
      <c r="B11" s="430"/>
      <c r="C11" s="51"/>
      <c r="D11" s="51"/>
      <c r="E11" s="51"/>
    </row>
    <row r="12" spans="1:7" ht="11.25" customHeight="1" x14ac:dyDescent="0.2">
      <c r="A12" s="431" t="s">
        <v>139</v>
      </c>
      <c r="B12" s="431"/>
      <c r="C12" s="51"/>
      <c r="D12" s="51"/>
      <c r="E12" s="51"/>
    </row>
    <row r="13" spans="1:7" x14ac:dyDescent="0.2">
      <c r="A13" s="431" t="s">
        <v>26</v>
      </c>
      <c r="B13" s="431"/>
      <c r="C13" s="51"/>
      <c r="D13" s="51"/>
      <c r="E13" s="51"/>
      <c r="F13" s="88"/>
    </row>
    <row r="14" spans="1:7" x14ac:dyDescent="0.2">
      <c r="A14" s="48"/>
      <c r="B14" s="48"/>
      <c r="C14" s="54"/>
      <c r="D14" s="49"/>
      <c r="E14" s="49"/>
    </row>
    <row r="15" spans="1:7" ht="20.399999999999999" x14ac:dyDescent="0.2">
      <c r="A15" s="56" t="s">
        <v>0</v>
      </c>
      <c r="B15" s="57" t="s">
        <v>6</v>
      </c>
      <c r="C15" s="57" t="s">
        <v>20</v>
      </c>
      <c r="D15" s="57" t="s">
        <v>427</v>
      </c>
      <c r="E15" s="57" t="s">
        <v>433</v>
      </c>
      <c r="F15" s="1" t="s">
        <v>437</v>
      </c>
    </row>
    <row r="16" spans="1:7" ht="95.25" customHeight="1" x14ac:dyDescent="0.2">
      <c r="A16" s="145" t="s">
        <v>132</v>
      </c>
      <c r="B16" s="146" t="s">
        <v>252</v>
      </c>
      <c r="C16" s="176">
        <v>1</v>
      </c>
      <c r="D16" s="61">
        <v>376406</v>
      </c>
      <c r="E16" s="2">
        <f>C16*D16</f>
        <v>376406</v>
      </c>
      <c r="F16" s="97">
        <f>E16-(E16*2%)</f>
        <v>368877.88</v>
      </c>
    </row>
    <row r="17" spans="1:6" x14ac:dyDescent="0.2">
      <c r="A17" s="64"/>
      <c r="B17" s="65" t="s">
        <v>63</v>
      </c>
      <c r="C17" s="163"/>
      <c r="D17" s="3"/>
      <c r="E17" s="67"/>
      <c r="F17" s="72"/>
    </row>
    <row r="18" spans="1:6" ht="253.5" customHeight="1" x14ac:dyDescent="0.2">
      <c r="A18" s="69"/>
      <c r="B18" s="432"/>
      <c r="C18" s="433"/>
      <c r="D18" s="433"/>
      <c r="E18" s="433"/>
      <c r="F18" s="72"/>
    </row>
    <row r="19" spans="1:6" x14ac:dyDescent="0.2">
      <c r="A19" s="69"/>
      <c r="B19" s="73"/>
      <c r="C19" s="69"/>
      <c r="D19" s="74" t="s">
        <v>8</v>
      </c>
      <c r="E19" s="75">
        <f>SUM(E16)</f>
        <v>376406</v>
      </c>
      <c r="F19" s="147">
        <f>SUM(F16)</f>
        <v>368877.88</v>
      </c>
    </row>
    <row r="20" spans="1:6" ht="10.8" thickBot="1" x14ac:dyDescent="0.25">
      <c r="A20" s="69"/>
      <c r="B20" s="73" t="s">
        <v>2</v>
      </c>
      <c r="C20" s="69"/>
      <c r="D20" s="74" t="s">
        <v>9</v>
      </c>
      <c r="E20" s="225"/>
      <c r="F20" s="175"/>
    </row>
    <row r="21" spans="1:6" ht="10.8" thickBot="1" x14ac:dyDescent="0.25">
      <c r="A21" s="69"/>
      <c r="B21" s="78" t="s">
        <v>17</v>
      </c>
      <c r="C21" s="69"/>
      <c r="D21" s="79" t="s">
        <v>1</v>
      </c>
      <c r="E21" s="80">
        <f>SUM(E19:E20)</f>
        <v>376406</v>
      </c>
      <c r="F21" s="76">
        <f>SUM(F19:F20)</f>
        <v>368877.88</v>
      </c>
    </row>
    <row r="22" spans="1:6" ht="11.4" customHeight="1" x14ac:dyDescent="0.2">
      <c r="A22" s="81" t="s">
        <v>99</v>
      </c>
      <c r="B22" s="82"/>
      <c r="D22" s="83"/>
      <c r="E22" s="83"/>
      <c r="F22" s="72"/>
    </row>
    <row r="23" spans="1:6" ht="11.4" customHeight="1" x14ac:dyDescent="0.2">
      <c r="A23" s="73"/>
      <c r="B23" s="84" t="s">
        <v>10</v>
      </c>
      <c r="C23" s="85"/>
      <c r="D23" s="68"/>
      <c r="E23" s="94"/>
      <c r="F23" s="68"/>
    </row>
    <row r="24" spans="1:6" ht="11.4" customHeight="1" x14ac:dyDescent="0.2">
      <c r="A24" s="73"/>
      <c r="B24" s="89" t="s">
        <v>152</v>
      </c>
      <c r="C24" s="15"/>
      <c r="D24" s="76">
        <v>1762</v>
      </c>
      <c r="E24" s="90">
        <f t="shared" ref="E24:E27" si="0">C24*D24</f>
        <v>0</v>
      </c>
      <c r="F24" s="76">
        <f>E24-(E24*2%)</f>
        <v>0</v>
      </c>
    </row>
    <row r="25" spans="1:6" ht="11.4" customHeight="1" x14ac:dyDescent="0.2">
      <c r="A25" s="73"/>
      <c r="B25" s="89" t="s">
        <v>153</v>
      </c>
      <c r="C25" s="15"/>
      <c r="D25" s="76">
        <v>3336</v>
      </c>
      <c r="E25" s="90">
        <f t="shared" si="0"/>
        <v>0</v>
      </c>
      <c r="F25" s="76">
        <f t="shared" ref="F25:F27" si="1">E25-(E25*2%)</f>
        <v>0</v>
      </c>
    </row>
    <row r="26" spans="1:6" ht="11.4" customHeight="1" x14ac:dyDescent="0.2">
      <c r="A26" s="73"/>
      <c r="B26" s="89" t="s">
        <v>154</v>
      </c>
      <c r="C26" s="15"/>
      <c r="D26" s="76">
        <v>4804</v>
      </c>
      <c r="E26" s="90">
        <f t="shared" si="0"/>
        <v>0</v>
      </c>
      <c r="F26" s="76">
        <f t="shared" si="1"/>
        <v>0</v>
      </c>
    </row>
    <row r="27" spans="1:6" ht="11.4" customHeight="1" x14ac:dyDescent="0.2">
      <c r="A27" s="73"/>
      <c r="B27" s="89" t="s">
        <v>155</v>
      </c>
      <c r="C27" s="15"/>
      <c r="D27" s="76">
        <v>9605</v>
      </c>
      <c r="E27" s="90">
        <f t="shared" si="0"/>
        <v>0</v>
      </c>
      <c r="F27" s="76">
        <f t="shared" si="1"/>
        <v>0</v>
      </c>
    </row>
    <row r="28" spans="1:6" ht="11.4" customHeight="1" x14ac:dyDescent="0.2">
      <c r="A28" s="73"/>
      <c r="B28" s="89"/>
      <c r="C28" s="15"/>
      <c r="D28" s="72"/>
      <c r="E28" s="90"/>
      <c r="F28" s="72"/>
    </row>
    <row r="29" spans="1:6" ht="11.4" customHeight="1" x14ac:dyDescent="0.2">
      <c r="A29" s="73"/>
      <c r="B29" s="84" t="s">
        <v>11</v>
      </c>
      <c r="C29" s="15"/>
      <c r="D29" s="68"/>
      <c r="E29" s="94"/>
      <c r="F29" s="68"/>
    </row>
    <row r="30" spans="1:6" ht="44.25" customHeight="1" x14ac:dyDescent="0.2">
      <c r="A30" s="73"/>
      <c r="B30" s="91" t="s">
        <v>325</v>
      </c>
      <c r="C30" s="15"/>
      <c r="D30" s="76">
        <v>7843</v>
      </c>
      <c r="E30" s="90">
        <f>C30*D30</f>
        <v>0</v>
      </c>
      <c r="F30" s="76">
        <f>E30-(E30*2%)</f>
        <v>0</v>
      </c>
    </row>
    <row r="31" spans="1:6" ht="11.4" customHeight="1" x14ac:dyDescent="0.2">
      <c r="A31" s="73"/>
      <c r="B31" s="89"/>
      <c r="C31" s="15"/>
      <c r="D31" s="72"/>
      <c r="E31" s="90"/>
      <c r="F31" s="72"/>
    </row>
    <row r="32" spans="1:6" ht="11.4" customHeight="1" x14ac:dyDescent="0.2">
      <c r="A32" s="170"/>
      <c r="B32" s="84" t="s">
        <v>109</v>
      </c>
      <c r="C32" s="15"/>
      <c r="D32" s="68"/>
      <c r="E32" s="95"/>
      <c r="F32" s="68"/>
    </row>
    <row r="33" spans="1:6" ht="11.4" customHeight="1" x14ac:dyDescent="0.2">
      <c r="A33" s="171"/>
      <c r="B33" s="98" t="s">
        <v>30</v>
      </c>
      <c r="C33" s="15"/>
      <c r="D33" s="76">
        <v>784</v>
      </c>
      <c r="E33" s="90">
        <f t="shared" ref="E33:E72" si="2">C33*D33</f>
        <v>0</v>
      </c>
      <c r="F33" s="76">
        <f t="shared" ref="F33:F41" si="3">E33-(E33*2%)</f>
        <v>0</v>
      </c>
    </row>
    <row r="34" spans="1:6" ht="11.4" customHeight="1" x14ac:dyDescent="0.2">
      <c r="A34" s="130"/>
      <c r="B34" s="100" t="s">
        <v>291</v>
      </c>
      <c r="C34" s="15"/>
      <c r="D34" s="76">
        <v>542</v>
      </c>
      <c r="E34" s="90">
        <f t="shared" si="2"/>
        <v>0</v>
      </c>
      <c r="F34" s="76">
        <f t="shared" si="3"/>
        <v>0</v>
      </c>
    </row>
    <row r="35" spans="1:6" ht="11.4" customHeight="1" x14ac:dyDescent="0.2">
      <c r="A35" s="130"/>
      <c r="B35" s="98" t="s">
        <v>32</v>
      </c>
      <c r="C35" s="15"/>
      <c r="D35" s="76">
        <v>628</v>
      </c>
      <c r="E35" s="90">
        <f t="shared" si="2"/>
        <v>0</v>
      </c>
      <c r="F35" s="76">
        <f t="shared" si="3"/>
        <v>0</v>
      </c>
    </row>
    <row r="36" spans="1:6" ht="11.4" customHeight="1" x14ac:dyDescent="0.2">
      <c r="A36" s="130"/>
      <c r="B36" s="98" t="s">
        <v>33</v>
      </c>
      <c r="C36" s="15"/>
      <c r="D36" s="76">
        <v>714</v>
      </c>
      <c r="E36" s="90">
        <f t="shared" si="2"/>
        <v>0</v>
      </c>
      <c r="F36" s="76">
        <f t="shared" si="3"/>
        <v>0</v>
      </c>
    </row>
    <row r="37" spans="1:6" ht="11.4" customHeight="1" x14ac:dyDescent="0.2">
      <c r="A37" s="130"/>
      <c r="B37" s="98" t="s">
        <v>34</v>
      </c>
      <c r="C37" s="15"/>
      <c r="D37" s="76">
        <v>1180</v>
      </c>
      <c r="E37" s="90">
        <f t="shared" si="2"/>
        <v>0</v>
      </c>
      <c r="F37" s="76">
        <f t="shared" si="3"/>
        <v>0</v>
      </c>
    </row>
    <row r="38" spans="1:6" ht="11.4" customHeight="1" x14ac:dyDescent="0.2">
      <c r="A38" s="130"/>
      <c r="B38" s="98" t="s">
        <v>35</v>
      </c>
      <c r="C38" s="15"/>
      <c r="D38" s="76">
        <v>659</v>
      </c>
      <c r="E38" s="90">
        <f t="shared" si="2"/>
        <v>0</v>
      </c>
      <c r="F38" s="76">
        <f t="shared" si="3"/>
        <v>0</v>
      </c>
    </row>
    <row r="39" spans="1:6" ht="11.4" customHeight="1" x14ac:dyDescent="0.2">
      <c r="A39" s="130"/>
      <c r="B39" s="98" t="s">
        <v>19</v>
      </c>
      <c r="C39" s="15"/>
      <c r="D39" s="76">
        <v>466</v>
      </c>
      <c r="E39" s="90">
        <f t="shared" ref="E39:E41" si="4">C39*D39</f>
        <v>0</v>
      </c>
      <c r="F39" s="76">
        <f t="shared" si="3"/>
        <v>0</v>
      </c>
    </row>
    <row r="40" spans="1:6" ht="11.4" customHeight="1" x14ac:dyDescent="0.2">
      <c r="A40" s="130"/>
      <c r="B40" s="98" t="s">
        <v>253</v>
      </c>
      <c r="C40" s="15"/>
      <c r="D40" s="76">
        <v>384</v>
      </c>
      <c r="E40" s="90">
        <f t="shared" si="4"/>
        <v>0</v>
      </c>
      <c r="F40" s="76">
        <f t="shared" si="3"/>
        <v>0</v>
      </c>
    </row>
    <row r="41" spans="1:6" ht="11.4" customHeight="1" x14ac:dyDescent="0.2">
      <c r="A41" s="130"/>
      <c r="B41" s="98" t="s">
        <v>69</v>
      </c>
      <c r="C41" s="15"/>
      <c r="D41" s="76">
        <v>776</v>
      </c>
      <c r="E41" s="90">
        <f t="shared" si="4"/>
        <v>0</v>
      </c>
      <c r="F41" s="76">
        <f t="shared" si="3"/>
        <v>0</v>
      </c>
    </row>
    <row r="42" spans="1:6" ht="11.4" customHeight="1" x14ac:dyDescent="0.2">
      <c r="A42" s="130"/>
      <c r="B42" s="98"/>
      <c r="C42" s="15"/>
      <c r="D42" s="72"/>
      <c r="E42" s="90"/>
      <c r="F42" s="72"/>
    </row>
    <row r="43" spans="1:6" ht="11.4" customHeight="1" x14ac:dyDescent="0.2">
      <c r="A43" s="130"/>
      <c r="B43" s="84" t="s">
        <v>110</v>
      </c>
      <c r="C43" s="15"/>
      <c r="D43" s="68"/>
      <c r="E43" s="95"/>
      <c r="F43" s="68"/>
    </row>
    <row r="44" spans="1:6" ht="11.4" customHeight="1" x14ac:dyDescent="0.2">
      <c r="A44" s="130"/>
      <c r="B44" s="98" t="s">
        <v>36</v>
      </c>
      <c r="C44" s="15"/>
      <c r="D44" s="76">
        <v>950</v>
      </c>
      <c r="E44" s="90">
        <f t="shared" si="2"/>
        <v>0</v>
      </c>
      <c r="F44" s="76">
        <f t="shared" ref="F44:F52" si="5">E44-(E44*2%)</f>
        <v>0</v>
      </c>
    </row>
    <row r="45" spans="1:6" ht="11.4" customHeight="1" x14ac:dyDescent="0.2">
      <c r="A45" s="130"/>
      <c r="B45" s="100" t="s">
        <v>37</v>
      </c>
      <c r="C45" s="15"/>
      <c r="D45" s="76">
        <v>836</v>
      </c>
      <c r="E45" s="90">
        <f t="shared" si="2"/>
        <v>0</v>
      </c>
      <c r="F45" s="76">
        <f t="shared" si="5"/>
        <v>0</v>
      </c>
    </row>
    <row r="46" spans="1:6" ht="11.4" customHeight="1" x14ac:dyDescent="0.2">
      <c r="A46" s="130"/>
      <c r="B46" s="98" t="s">
        <v>38</v>
      </c>
      <c r="C46" s="15"/>
      <c r="D46" s="76">
        <v>930</v>
      </c>
      <c r="E46" s="90">
        <f t="shared" si="2"/>
        <v>0</v>
      </c>
      <c r="F46" s="76">
        <f t="shared" si="5"/>
        <v>0</v>
      </c>
    </row>
    <row r="47" spans="1:6" ht="20.399999999999999" x14ac:dyDescent="0.2">
      <c r="A47" s="130"/>
      <c r="B47" s="98" t="s">
        <v>39</v>
      </c>
      <c r="C47" s="15"/>
      <c r="D47" s="76">
        <v>615</v>
      </c>
      <c r="E47" s="90">
        <f t="shared" si="2"/>
        <v>0</v>
      </c>
      <c r="F47" s="76">
        <f t="shared" si="5"/>
        <v>0</v>
      </c>
    </row>
    <row r="48" spans="1:6" ht="11.4" customHeight="1" x14ac:dyDescent="0.2">
      <c r="A48" s="130"/>
      <c r="B48" s="98" t="s">
        <v>121</v>
      </c>
      <c r="C48" s="15"/>
      <c r="D48" s="76">
        <v>538</v>
      </c>
      <c r="E48" s="90">
        <f t="shared" si="2"/>
        <v>0</v>
      </c>
      <c r="F48" s="76">
        <f t="shared" si="5"/>
        <v>0</v>
      </c>
    </row>
    <row r="49" spans="1:6" ht="11.4" customHeight="1" x14ac:dyDescent="0.2">
      <c r="A49" s="130"/>
      <c r="B49" s="98" t="s">
        <v>40</v>
      </c>
      <c r="C49" s="15"/>
      <c r="D49" s="76">
        <v>2766</v>
      </c>
      <c r="E49" s="90">
        <f t="shared" si="2"/>
        <v>0</v>
      </c>
      <c r="F49" s="76">
        <f t="shared" si="5"/>
        <v>0</v>
      </c>
    </row>
    <row r="50" spans="1:6" ht="11.4" customHeight="1" x14ac:dyDescent="0.2">
      <c r="A50" s="130"/>
      <c r="B50" s="98" t="s">
        <v>273</v>
      </c>
      <c r="C50" s="15"/>
      <c r="D50" s="76">
        <v>2260</v>
      </c>
      <c r="E50" s="90">
        <f t="shared" si="2"/>
        <v>0</v>
      </c>
      <c r="F50" s="76">
        <f t="shared" si="5"/>
        <v>0</v>
      </c>
    </row>
    <row r="51" spans="1:6" ht="11.4" customHeight="1" x14ac:dyDescent="0.2">
      <c r="A51" s="130"/>
      <c r="B51" s="91" t="s">
        <v>225</v>
      </c>
      <c r="C51" s="15"/>
      <c r="D51" s="76">
        <v>3466</v>
      </c>
      <c r="E51" s="90">
        <f t="shared" ref="E51:E52" si="6">C51*D51</f>
        <v>0</v>
      </c>
      <c r="F51" s="76">
        <f t="shared" si="5"/>
        <v>0</v>
      </c>
    </row>
    <row r="52" spans="1:6" ht="11.4" customHeight="1" x14ac:dyDescent="0.2">
      <c r="A52" s="130"/>
      <c r="B52" s="91" t="s">
        <v>254</v>
      </c>
      <c r="C52" s="15"/>
      <c r="D52" s="76">
        <v>2700</v>
      </c>
      <c r="E52" s="90">
        <f t="shared" si="6"/>
        <v>0</v>
      </c>
      <c r="F52" s="76">
        <f t="shared" si="5"/>
        <v>0</v>
      </c>
    </row>
    <row r="53" spans="1:6" ht="11.4" customHeight="1" x14ac:dyDescent="0.2">
      <c r="A53" s="130"/>
      <c r="B53" s="98"/>
      <c r="C53" s="15"/>
      <c r="D53" s="261"/>
      <c r="E53" s="90"/>
      <c r="F53" s="72"/>
    </row>
    <row r="54" spans="1:6" ht="11.4" customHeight="1" x14ac:dyDescent="0.2">
      <c r="A54" s="130"/>
      <c r="B54" s="84" t="s">
        <v>156</v>
      </c>
      <c r="C54" s="15"/>
      <c r="D54" s="86"/>
      <c r="E54" s="95"/>
      <c r="F54" s="68"/>
    </row>
    <row r="55" spans="1:6" ht="11.4" customHeight="1" x14ac:dyDescent="0.2">
      <c r="A55" s="130"/>
      <c r="B55" s="98" t="s">
        <v>147</v>
      </c>
      <c r="C55" s="15"/>
      <c r="D55" s="76">
        <v>734</v>
      </c>
      <c r="E55" s="90">
        <f t="shared" si="2"/>
        <v>0</v>
      </c>
      <c r="F55" s="76">
        <f t="shared" ref="F55:F59" si="7">E55-(E55*2%)</f>
        <v>0</v>
      </c>
    </row>
    <row r="56" spans="1:6" ht="11.4" customHeight="1" x14ac:dyDescent="0.2">
      <c r="A56" s="130"/>
      <c r="B56" s="98" t="s">
        <v>41</v>
      </c>
      <c r="C56" s="15"/>
      <c r="D56" s="76">
        <v>3254</v>
      </c>
      <c r="E56" s="90">
        <f t="shared" si="2"/>
        <v>0</v>
      </c>
      <c r="F56" s="76">
        <f t="shared" si="7"/>
        <v>0</v>
      </c>
    </row>
    <row r="57" spans="1:6" ht="11.4" customHeight="1" x14ac:dyDescent="0.2">
      <c r="A57" s="130"/>
      <c r="B57" s="98" t="s">
        <v>42</v>
      </c>
      <c r="C57" s="15"/>
      <c r="D57" s="76">
        <v>3629</v>
      </c>
      <c r="E57" s="90">
        <f t="shared" si="2"/>
        <v>0</v>
      </c>
      <c r="F57" s="76">
        <f t="shared" si="7"/>
        <v>0</v>
      </c>
    </row>
    <row r="58" spans="1:6" ht="11.4" customHeight="1" x14ac:dyDescent="0.2">
      <c r="A58" s="130"/>
      <c r="B58" s="98" t="s">
        <v>43</v>
      </c>
      <c r="C58" s="15"/>
      <c r="D58" s="76">
        <v>3723</v>
      </c>
      <c r="E58" s="90">
        <f t="shared" si="2"/>
        <v>0</v>
      </c>
      <c r="F58" s="76">
        <f t="shared" si="7"/>
        <v>0</v>
      </c>
    </row>
    <row r="59" spans="1:6" ht="11.4" customHeight="1" x14ac:dyDescent="0.2">
      <c r="A59" s="130"/>
      <c r="B59" s="98" t="s">
        <v>44</v>
      </c>
      <c r="C59" s="15"/>
      <c r="D59" s="76">
        <v>3817</v>
      </c>
      <c r="E59" s="90">
        <f t="shared" si="2"/>
        <v>0</v>
      </c>
      <c r="F59" s="76">
        <f t="shared" si="7"/>
        <v>0</v>
      </c>
    </row>
    <row r="60" spans="1:6" ht="11.4" customHeight="1" x14ac:dyDescent="0.2">
      <c r="A60" s="130"/>
      <c r="B60" s="91"/>
      <c r="C60" s="15"/>
      <c r="D60" s="72"/>
      <c r="E60" s="80"/>
      <c r="F60" s="72"/>
    </row>
    <row r="61" spans="1:6" ht="11.4" customHeight="1" x14ac:dyDescent="0.2">
      <c r="A61" s="131"/>
      <c r="B61" s="84" t="s">
        <v>112</v>
      </c>
      <c r="C61" s="15"/>
      <c r="D61" s="68"/>
      <c r="E61" s="95"/>
      <c r="F61" s="68"/>
    </row>
    <row r="62" spans="1:6" ht="11.4" customHeight="1" x14ac:dyDescent="0.2">
      <c r="A62" s="131"/>
      <c r="B62" s="101" t="s">
        <v>389</v>
      </c>
      <c r="C62" s="15"/>
      <c r="D62" s="76">
        <v>608</v>
      </c>
      <c r="E62" s="90">
        <f t="shared" si="2"/>
        <v>0</v>
      </c>
      <c r="F62" s="76">
        <f t="shared" ref="F62:F66" si="8">E62-(E62*2%)</f>
        <v>0</v>
      </c>
    </row>
    <row r="63" spans="1:6" ht="11.4" customHeight="1" x14ac:dyDescent="0.2">
      <c r="A63" s="131"/>
      <c r="B63" s="101" t="s">
        <v>377</v>
      </c>
      <c r="C63" s="15"/>
      <c r="D63" s="76">
        <v>692</v>
      </c>
      <c r="E63" s="90">
        <f t="shared" si="2"/>
        <v>0</v>
      </c>
      <c r="F63" s="76">
        <f t="shared" si="8"/>
        <v>0</v>
      </c>
    </row>
    <row r="64" spans="1:6" ht="11.4" customHeight="1" x14ac:dyDescent="0.2">
      <c r="A64" s="130"/>
      <c r="B64" s="101" t="s">
        <v>378</v>
      </c>
      <c r="C64" s="15"/>
      <c r="D64" s="76">
        <v>776</v>
      </c>
      <c r="E64" s="90">
        <f t="shared" si="2"/>
        <v>0</v>
      </c>
      <c r="F64" s="76">
        <f t="shared" si="8"/>
        <v>0</v>
      </c>
    </row>
    <row r="65" spans="1:6" ht="11.4" customHeight="1" x14ac:dyDescent="0.2">
      <c r="A65" s="131"/>
      <c r="B65" s="101" t="s">
        <v>379</v>
      </c>
      <c r="C65" s="15"/>
      <c r="D65" s="76">
        <v>889</v>
      </c>
      <c r="E65" s="90">
        <f t="shared" si="2"/>
        <v>0</v>
      </c>
      <c r="F65" s="76">
        <f t="shared" si="8"/>
        <v>0</v>
      </c>
    </row>
    <row r="66" spans="1:6" ht="11.4" customHeight="1" x14ac:dyDescent="0.2">
      <c r="A66" s="131"/>
      <c r="B66" s="101" t="s">
        <v>380</v>
      </c>
      <c r="C66" s="15"/>
      <c r="D66" s="76">
        <v>946</v>
      </c>
      <c r="E66" s="90">
        <f t="shared" si="2"/>
        <v>0</v>
      </c>
      <c r="F66" s="76">
        <f t="shared" si="8"/>
        <v>0</v>
      </c>
    </row>
    <row r="67" spans="1:6" ht="11.4" customHeight="1" x14ac:dyDescent="0.2">
      <c r="A67" s="131"/>
      <c r="B67" s="98"/>
      <c r="C67" s="15"/>
      <c r="D67" s="262"/>
      <c r="E67" s="90"/>
      <c r="F67" s="72"/>
    </row>
    <row r="68" spans="1:6" ht="11.4" customHeight="1" x14ac:dyDescent="0.2">
      <c r="A68" s="131"/>
      <c r="B68" s="98" t="s">
        <v>390</v>
      </c>
      <c r="C68" s="15"/>
      <c r="D68" s="76">
        <v>325</v>
      </c>
      <c r="E68" s="90">
        <f t="shared" si="2"/>
        <v>0</v>
      </c>
      <c r="F68" s="76">
        <f t="shared" ref="F68:F72" si="9">E68-(E68*2%)</f>
        <v>0</v>
      </c>
    </row>
    <row r="69" spans="1:6" ht="11.4" customHeight="1" x14ac:dyDescent="0.2">
      <c r="A69" s="131"/>
      <c r="B69" s="98" t="s">
        <v>381</v>
      </c>
      <c r="C69" s="15"/>
      <c r="D69" s="76">
        <v>346</v>
      </c>
      <c r="E69" s="90">
        <f t="shared" si="2"/>
        <v>0</v>
      </c>
      <c r="F69" s="76">
        <f t="shared" si="9"/>
        <v>0</v>
      </c>
    </row>
    <row r="70" spans="1:6" ht="11.4" customHeight="1" x14ac:dyDescent="0.2">
      <c r="A70" s="131"/>
      <c r="B70" s="98" t="s">
        <v>382</v>
      </c>
      <c r="C70" s="15"/>
      <c r="D70" s="76">
        <v>388</v>
      </c>
      <c r="E70" s="90">
        <f t="shared" si="2"/>
        <v>0</v>
      </c>
      <c r="F70" s="76">
        <f t="shared" si="9"/>
        <v>0</v>
      </c>
    </row>
    <row r="71" spans="1:6" ht="11.4" customHeight="1" x14ac:dyDescent="0.2">
      <c r="A71" s="131"/>
      <c r="B71" s="98" t="s">
        <v>383</v>
      </c>
      <c r="C71" s="15"/>
      <c r="D71" s="76">
        <v>447</v>
      </c>
      <c r="E71" s="90">
        <f t="shared" si="2"/>
        <v>0</v>
      </c>
      <c r="F71" s="76">
        <f t="shared" si="9"/>
        <v>0</v>
      </c>
    </row>
    <row r="72" spans="1:6" ht="11.4" customHeight="1" x14ac:dyDescent="0.2">
      <c r="A72" s="131"/>
      <c r="B72" s="98" t="s">
        <v>384</v>
      </c>
      <c r="C72" s="15"/>
      <c r="D72" s="76">
        <v>510</v>
      </c>
      <c r="E72" s="90">
        <f t="shared" si="2"/>
        <v>0</v>
      </c>
      <c r="F72" s="76">
        <f t="shared" si="9"/>
        <v>0</v>
      </c>
    </row>
    <row r="73" spans="1:6" ht="11.4" customHeight="1" x14ac:dyDescent="0.2">
      <c r="A73" s="131"/>
      <c r="B73" s="91"/>
      <c r="C73" s="15"/>
      <c r="D73" s="72"/>
      <c r="E73" s="90"/>
      <c r="F73" s="72"/>
    </row>
    <row r="74" spans="1:6" ht="11.4" customHeight="1" x14ac:dyDescent="0.2">
      <c r="A74" s="131"/>
      <c r="B74" s="102" t="s">
        <v>16</v>
      </c>
      <c r="C74" s="15"/>
      <c r="D74" s="68"/>
      <c r="E74" s="95"/>
      <c r="F74" s="68"/>
    </row>
    <row r="75" spans="1:6" ht="11.4" customHeight="1" x14ac:dyDescent="0.2">
      <c r="A75" s="131"/>
      <c r="B75" s="104" t="s">
        <v>149</v>
      </c>
      <c r="C75" s="15"/>
      <c r="D75" s="76">
        <v>5359</v>
      </c>
      <c r="E75" s="90">
        <f t="shared" ref="E75:E89" si="10">C75*D75</f>
        <v>0</v>
      </c>
      <c r="F75" s="76">
        <f t="shared" ref="F75:F89" si="11">E75-(E75*2%)</f>
        <v>0</v>
      </c>
    </row>
    <row r="76" spans="1:6" ht="11.4" customHeight="1" x14ac:dyDescent="0.2">
      <c r="A76" s="131"/>
      <c r="B76" s="104" t="s">
        <v>138</v>
      </c>
      <c r="C76" s="15"/>
      <c r="D76" s="76">
        <v>5488</v>
      </c>
      <c r="E76" s="90">
        <f t="shared" si="10"/>
        <v>0</v>
      </c>
      <c r="F76" s="76">
        <f t="shared" si="11"/>
        <v>0</v>
      </c>
    </row>
    <row r="77" spans="1:6" ht="11.4" customHeight="1" x14ac:dyDescent="0.2">
      <c r="A77" s="131"/>
      <c r="B77" s="104" t="s">
        <v>48</v>
      </c>
      <c r="C77" s="15"/>
      <c r="D77" s="76">
        <v>5654</v>
      </c>
      <c r="E77" s="90">
        <f t="shared" si="10"/>
        <v>0</v>
      </c>
      <c r="F77" s="76">
        <f t="shared" si="11"/>
        <v>0</v>
      </c>
    </row>
    <row r="78" spans="1:6" ht="11.4" customHeight="1" x14ac:dyDescent="0.2">
      <c r="A78" s="131"/>
      <c r="B78" s="104" t="s">
        <v>49</v>
      </c>
      <c r="C78" s="15"/>
      <c r="D78" s="76">
        <v>6033</v>
      </c>
      <c r="E78" s="90">
        <f t="shared" si="10"/>
        <v>0</v>
      </c>
      <c r="F78" s="76">
        <f t="shared" si="11"/>
        <v>0</v>
      </c>
    </row>
    <row r="79" spans="1:6" ht="11.4" customHeight="1" x14ac:dyDescent="0.2">
      <c r="A79" s="131"/>
      <c r="B79" s="104" t="s">
        <v>50</v>
      </c>
      <c r="C79" s="15"/>
      <c r="D79" s="76">
        <v>6332</v>
      </c>
      <c r="E79" s="90">
        <f t="shared" si="10"/>
        <v>0</v>
      </c>
      <c r="F79" s="76">
        <f t="shared" si="11"/>
        <v>0</v>
      </c>
    </row>
    <row r="80" spans="1:6" ht="11.4" customHeight="1" x14ac:dyDescent="0.2">
      <c r="A80" s="131"/>
      <c r="B80" s="104" t="s">
        <v>51</v>
      </c>
      <c r="C80" s="15"/>
      <c r="D80" s="76">
        <v>1219</v>
      </c>
      <c r="E80" s="90">
        <f t="shared" si="10"/>
        <v>0</v>
      </c>
      <c r="F80" s="76">
        <f t="shared" si="11"/>
        <v>0</v>
      </c>
    </row>
    <row r="81" spans="1:6" ht="11.4" customHeight="1" x14ac:dyDescent="0.2">
      <c r="A81" s="131"/>
      <c r="B81" s="263" t="s">
        <v>52</v>
      </c>
      <c r="C81" s="15"/>
      <c r="D81" s="76">
        <v>565</v>
      </c>
      <c r="E81" s="90">
        <f t="shared" si="10"/>
        <v>0</v>
      </c>
      <c r="F81" s="76">
        <f t="shared" si="11"/>
        <v>0</v>
      </c>
    </row>
    <row r="82" spans="1:6" ht="11.4" customHeight="1" x14ac:dyDescent="0.2">
      <c r="A82" s="131"/>
      <c r="B82" s="72" t="s">
        <v>255</v>
      </c>
      <c r="C82" s="15"/>
      <c r="D82" s="76">
        <v>2342</v>
      </c>
      <c r="E82" s="90">
        <f t="shared" si="10"/>
        <v>0</v>
      </c>
      <c r="F82" s="76">
        <f t="shared" si="11"/>
        <v>0</v>
      </c>
    </row>
    <row r="83" spans="1:6" ht="11.4" customHeight="1" x14ac:dyDescent="0.2">
      <c r="A83" s="131"/>
      <c r="B83" s="104" t="s">
        <v>53</v>
      </c>
      <c r="C83" s="15"/>
      <c r="D83" s="76">
        <v>715</v>
      </c>
      <c r="E83" s="90">
        <f t="shared" si="10"/>
        <v>0</v>
      </c>
      <c r="F83" s="76">
        <f t="shared" si="11"/>
        <v>0</v>
      </c>
    </row>
    <row r="84" spans="1:6" ht="11.4" customHeight="1" x14ac:dyDescent="0.2">
      <c r="A84" s="131"/>
      <c r="B84" s="105" t="s">
        <v>54</v>
      </c>
      <c r="C84" s="15"/>
      <c r="D84" s="76">
        <v>947</v>
      </c>
      <c r="E84" s="90">
        <f t="shared" si="10"/>
        <v>0</v>
      </c>
      <c r="F84" s="76">
        <f t="shared" si="11"/>
        <v>0</v>
      </c>
    </row>
    <row r="85" spans="1:6" ht="11.4" customHeight="1" x14ac:dyDescent="0.2">
      <c r="A85" s="131"/>
      <c r="B85" s="104" t="s">
        <v>55</v>
      </c>
      <c r="C85" s="15"/>
      <c r="D85" s="76">
        <v>546</v>
      </c>
      <c r="E85" s="90">
        <f t="shared" si="10"/>
        <v>0</v>
      </c>
      <c r="F85" s="76">
        <f t="shared" si="11"/>
        <v>0</v>
      </c>
    </row>
    <row r="86" spans="1:6" ht="11.4" customHeight="1" x14ac:dyDescent="0.2">
      <c r="A86" s="131"/>
      <c r="B86" s="105" t="s">
        <v>56</v>
      </c>
      <c r="C86" s="15"/>
      <c r="D86" s="76">
        <v>763</v>
      </c>
      <c r="E86" s="90">
        <f t="shared" si="10"/>
        <v>0</v>
      </c>
      <c r="F86" s="76">
        <f t="shared" si="11"/>
        <v>0</v>
      </c>
    </row>
    <row r="87" spans="1:6" ht="11.4" customHeight="1" x14ac:dyDescent="0.2">
      <c r="A87" s="131"/>
      <c r="B87" s="105" t="s">
        <v>385</v>
      </c>
      <c r="C87" s="15"/>
      <c r="D87" s="76">
        <v>26.234999999999999</v>
      </c>
      <c r="E87" s="90">
        <f t="shared" si="10"/>
        <v>0</v>
      </c>
      <c r="F87" s="76">
        <f t="shared" si="11"/>
        <v>0</v>
      </c>
    </row>
    <row r="88" spans="1:6" ht="11.4" customHeight="1" x14ac:dyDescent="0.2">
      <c r="A88" s="131"/>
      <c r="B88" s="105" t="s">
        <v>386</v>
      </c>
      <c r="C88" s="15"/>
      <c r="D88" s="76">
        <v>38.06</v>
      </c>
      <c r="E88" s="90">
        <f t="shared" si="10"/>
        <v>0</v>
      </c>
      <c r="F88" s="76">
        <f t="shared" si="11"/>
        <v>0</v>
      </c>
    </row>
    <row r="89" spans="1:6" ht="11.4" customHeight="1" x14ac:dyDescent="0.2">
      <c r="A89" s="131"/>
      <c r="B89" s="105" t="s">
        <v>387</v>
      </c>
      <c r="C89" s="15"/>
      <c r="D89" s="76">
        <v>3.1</v>
      </c>
      <c r="E89" s="90">
        <f t="shared" si="10"/>
        <v>0</v>
      </c>
      <c r="F89" s="76">
        <f t="shared" si="11"/>
        <v>0</v>
      </c>
    </row>
    <row r="90" spans="1:6" ht="11.4" customHeight="1" x14ac:dyDescent="0.2">
      <c r="A90" s="131"/>
      <c r="B90" s="105"/>
      <c r="C90" s="15"/>
      <c r="D90" s="72"/>
      <c r="E90" s="80"/>
      <c r="F90" s="72"/>
    </row>
    <row r="91" spans="1:6" ht="11.4" customHeight="1" x14ac:dyDescent="0.2">
      <c r="A91" s="131"/>
      <c r="B91" s="102" t="s">
        <v>133</v>
      </c>
      <c r="C91" s="15"/>
      <c r="D91" s="68"/>
      <c r="E91" s="95"/>
      <c r="F91" s="68"/>
    </row>
    <row r="92" spans="1:6" ht="11.4" customHeight="1" x14ac:dyDescent="0.2">
      <c r="A92" s="131"/>
      <c r="B92" s="105" t="s">
        <v>129</v>
      </c>
      <c r="C92" s="15"/>
      <c r="D92" s="76">
        <v>2804</v>
      </c>
      <c r="E92" s="90">
        <f t="shared" ref="E92:E95" si="12">C92*D92</f>
        <v>0</v>
      </c>
      <c r="F92" s="76">
        <f t="shared" ref="F92:F95" si="13">E92-(E92*2%)</f>
        <v>0</v>
      </c>
    </row>
    <row r="93" spans="1:6" ht="23.1" customHeight="1" x14ac:dyDescent="0.2">
      <c r="A93" s="131"/>
      <c r="B93" s="105" t="s">
        <v>323</v>
      </c>
      <c r="C93" s="15"/>
      <c r="D93" s="76">
        <v>1196</v>
      </c>
      <c r="E93" s="90">
        <f t="shared" si="12"/>
        <v>0</v>
      </c>
      <c r="F93" s="76">
        <f t="shared" si="13"/>
        <v>0</v>
      </c>
    </row>
    <row r="94" spans="1:6" ht="11.4" customHeight="1" x14ac:dyDescent="0.2">
      <c r="A94" s="131"/>
      <c r="B94" s="105" t="s">
        <v>130</v>
      </c>
      <c r="C94" s="15"/>
      <c r="D94" s="76">
        <v>1313</v>
      </c>
      <c r="E94" s="90">
        <f t="shared" si="12"/>
        <v>0</v>
      </c>
      <c r="F94" s="76">
        <f t="shared" si="13"/>
        <v>0</v>
      </c>
    </row>
    <row r="95" spans="1:6" ht="34.200000000000003" customHeight="1" thickBot="1" x14ac:dyDescent="0.25">
      <c r="A95" s="131"/>
      <c r="B95" s="258" t="s">
        <v>326</v>
      </c>
      <c r="C95" s="221"/>
      <c r="D95" s="159">
        <v>10404</v>
      </c>
      <c r="E95" s="160">
        <f t="shared" si="12"/>
        <v>0</v>
      </c>
      <c r="F95" s="159">
        <f t="shared" si="13"/>
        <v>0</v>
      </c>
    </row>
    <row r="96" spans="1:6" ht="11.4" customHeight="1" x14ac:dyDescent="0.2">
      <c r="A96" s="131"/>
      <c r="B96" s="111" t="s">
        <v>27</v>
      </c>
      <c r="C96" s="18"/>
      <c r="D96" s="259"/>
      <c r="E96" s="112">
        <f>SUM(E23:E95)</f>
        <v>0</v>
      </c>
      <c r="F96" s="112">
        <f>SUM(F23:F95)</f>
        <v>0</v>
      </c>
    </row>
    <row r="97" spans="1:6" ht="11.4" customHeight="1" x14ac:dyDescent="0.2">
      <c r="A97" s="131"/>
      <c r="B97" s="115" t="s">
        <v>98</v>
      </c>
      <c r="C97" s="15"/>
      <c r="D97" s="72"/>
      <c r="E97" s="76">
        <f>E21</f>
        <v>376406</v>
      </c>
      <c r="F97" s="76">
        <f>F21</f>
        <v>368877.88</v>
      </c>
    </row>
    <row r="98" spans="1:6" ht="11.4" customHeight="1" x14ac:dyDescent="0.2">
      <c r="A98" s="131"/>
      <c r="B98" s="115" t="s">
        <v>429</v>
      </c>
      <c r="C98" s="15"/>
      <c r="D98" s="72"/>
      <c r="E98" s="118">
        <f>SUM(E96:E97)</f>
        <v>376406</v>
      </c>
      <c r="F98" s="118">
        <f>SUM(F96:F97)</f>
        <v>368877.88</v>
      </c>
    </row>
    <row r="99" spans="1:6" ht="11.4" customHeight="1" x14ac:dyDescent="0.2">
      <c r="A99" s="130"/>
      <c r="C99" s="15"/>
      <c r="D99" s="72"/>
      <c r="E99" s="72"/>
      <c r="F99" s="72"/>
    </row>
    <row r="100" spans="1:6" ht="11.4" customHeight="1" x14ac:dyDescent="0.2">
      <c r="A100" s="131"/>
      <c r="B100" s="120" t="s">
        <v>430</v>
      </c>
      <c r="C100" s="139">
        <v>0</v>
      </c>
      <c r="D100" s="76">
        <f>(F98*C100)</f>
        <v>0</v>
      </c>
      <c r="E100" s="118">
        <f>E98-D100</f>
        <v>376406</v>
      </c>
      <c r="F100" s="118">
        <f>F98-D100</f>
        <v>368877.88</v>
      </c>
    </row>
    <row r="101" spans="1:6" x14ac:dyDescent="0.2">
      <c r="A101" s="131"/>
      <c r="C101" s="15"/>
      <c r="D101" s="72"/>
      <c r="E101" s="72"/>
      <c r="F101" s="72"/>
    </row>
    <row r="102" spans="1:6" x14ac:dyDescent="0.2">
      <c r="A102" s="131"/>
      <c r="B102" s="122" t="s">
        <v>100</v>
      </c>
      <c r="C102" s="15"/>
      <c r="D102" s="72"/>
      <c r="E102" s="72"/>
      <c r="F102" s="72"/>
    </row>
    <row r="103" spans="1:6" x14ac:dyDescent="0.2">
      <c r="A103" s="131"/>
      <c r="B103" s="123" t="s">
        <v>101</v>
      </c>
      <c r="C103" s="15"/>
      <c r="D103" s="72"/>
      <c r="E103" s="72"/>
      <c r="F103" s="72"/>
    </row>
    <row r="104" spans="1:6" x14ac:dyDescent="0.2">
      <c r="A104" s="131"/>
      <c r="B104" s="115"/>
      <c r="C104" s="15"/>
      <c r="D104" s="72"/>
      <c r="E104" s="72"/>
      <c r="F104" s="72"/>
    </row>
    <row r="105" spans="1:6" ht="20.399999999999999" x14ac:dyDescent="0.2">
      <c r="A105" s="131"/>
      <c r="B105" s="120" t="s">
        <v>167</v>
      </c>
      <c r="C105" s="15">
        <v>0</v>
      </c>
      <c r="D105" s="175">
        <v>21</v>
      </c>
      <c r="E105" s="6">
        <f>C105*D105</f>
        <v>0</v>
      </c>
      <c r="F105" s="175">
        <f>C105*D105</f>
        <v>0</v>
      </c>
    </row>
    <row r="106" spans="1:6" x14ac:dyDescent="0.2">
      <c r="A106" s="131"/>
      <c r="B106" s="125" t="s">
        <v>1</v>
      </c>
      <c r="E106" s="126">
        <f>SUM(E100:E105)</f>
        <v>376406</v>
      </c>
      <c r="F106" s="126">
        <f>SUM(F100:F105)</f>
        <v>368877.88</v>
      </c>
    </row>
    <row r="107" spans="1:6" x14ac:dyDescent="0.2">
      <c r="A107" s="131"/>
      <c r="B107" s="120"/>
      <c r="C107" s="162"/>
    </row>
    <row r="108" spans="1:6" s="45" customFormat="1" ht="22.2" customHeight="1" x14ac:dyDescent="0.2">
      <c r="E108" s="128" t="s">
        <v>428</v>
      </c>
      <c r="F108" s="128" t="s">
        <v>438</v>
      </c>
    </row>
    <row r="109" spans="1:6" ht="11.4" customHeight="1" x14ac:dyDescent="0.2">
      <c r="A109" s="429"/>
      <c r="B109" s="429"/>
      <c r="E109" s="45"/>
    </row>
    <row r="110" spans="1:6" x14ac:dyDescent="0.2">
      <c r="A110" s="49"/>
      <c r="B110" s="49"/>
    </row>
    <row r="111" spans="1:6" x14ac:dyDescent="0.2">
      <c r="A111" s="49"/>
      <c r="B111" s="49"/>
    </row>
    <row r="112" spans="1:6" x14ac:dyDescent="0.2">
      <c r="A112" s="49"/>
      <c r="B112" s="49"/>
    </row>
    <row r="113" spans="1:6" x14ac:dyDescent="0.2">
      <c r="A113" s="49"/>
      <c r="B113" s="49"/>
    </row>
    <row r="115" spans="1:6" ht="15" customHeight="1" x14ac:dyDescent="0.2">
      <c r="A115" s="141"/>
      <c r="B115" s="141"/>
      <c r="C115" s="142"/>
      <c r="D115" s="141"/>
      <c r="E115" s="141"/>
      <c r="F115" s="141"/>
    </row>
    <row r="116" spans="1:6" x14ac:dyDescent="0.2">
      <c r="A116" s="264"/>
      <c r="B116" s="265"/>
      <c r="C116" s="265"/>
      <c r="D116" s="265"/>
      <c r="E116" s="265"/>
      <c r="F116" s="141"/>
    </row>
    <row r="117" spans="1:6" x14ac:dyDescent="0.2">
      <c r="A117" s="141"/>
      <c r="B117" s="141"/>
      <c r="C117" s="142"/>
      <c r="D117" s="141"/>
      <c r="E117" s="141"/>
      <c r="F117" s="141"/>
    </row>
    <row r="118" spans="1:6" x14ac:dyDescent="0.2">
      <c r="A118" s="141"/>
      <c r="B118" s="141"/>
      <c r="C118" s="142"/>
      <c r="D118" s="141"/>
      <c r="E118" s="141"/>
      <c r="F118" s="141"/>
    </row>
    <row r="119" spans="1:6" x14ac:dyDescent="0.2">
      <c r="A119" s="141"/>
      <c r="B119" s="141"/>
      <c r="C119" s="142"/>
      <c r="D119" s="141"/>
      <c r="E119" s="141"/>
      <c r="F119" s="141"/>
    </row>
    <row r="120" spans="1:6" x14ac:dyDescent="0.2">
      <c r="A120" s="141"/>
      <c r="B120" s="141"/>
      <c r="C120" s="142"/>
      <c r="D120" s="141"/>
      <c r="E120" s="141"/>
      <c r="F120" s="141"/>
    </row>
    <row r="121" spans="1:6" x14ac:dyDescent="0.2">
      <c r="A121" s="141"/>
      <c r="B121" s="141"/>
      <c r="C121" s="142"/>
      <c r="D121" s="141"/>
      <c r="E121" s="141"/>
      <c r="F121" s="141"/>
    </row>
    <row r="122" spans="1:6" x14ac:dyDescent="0.2">
      <c r="A122" s="141"/>
      <c r="B122" s="141"/>
      <c r="C122" s="142"/>
      <c r="D122" s="141"/>
      <c r="E122" s="141"/>
      <c r="F122" s="141"/>
    </row>
    <row r="123" spans="1:6" x14ac:dyDescent="0.2">
      <c r="A123" s="141"/>
      <c r="B123" s="141"/>
      <c r="C123" s="142"/>
      <c r="D123" s="141"/>
      <c r="E123" s="141"/>
      <c r="F123" s="141"/>
    </row>
    <row r="124" spans="1:6" x14ac:dyDescent="0.2">
      <c r="A124" s="141"/>
      <c r="B124" s="141"/>
      <c r="C124" s="142"/>
      <c r="D124" s="141"/>
      <c r="E124" s="141"/>
      <c r="F124" s="141"/>
    </row>
    <row r="125" spans="1:6" x14ac:dyDescent="0.2">
      <c r="A125" s="141"/>
      <c r="B125" s="141"/>
      <c r="C125" s="142"/>
      <c r="D125" s="141"/>
      <c r="E125" s="141"/>
      <c r="F125" s="141"/>
    </row>
    <row r="126" spans="1:6" x14ac:dyDescent="0.2">
      <c r="A126" s="141"/>
      <c r="B126" s="141"/>
      <c r="C126" s="142"/>
      <c r="D126" s="141"/>
      <c r="E126" s="141"/>
      <c r="F126" s="141"/>
    </row>
    <row r="127" spans="1:6" x14ac:dyDescent="0.2">
      <c r="A127" s="141"/>
      <c r="B127" s="141"/>
      <c r="C127" s="142"/>
      <c r="D127" s="141"/>
      <c r="E127" s="141"/>
      <c r="F127" s="141"/>
    </row>
    <row r="128" spans="1:6" x14ac:dyDescent="0.2">
      <c r="A128" s="141"/>
      <c r="B128" s="141"/>
      <c r="C128" s="142"/>
      <c r="D128" s="141"/>
      <c r="E128" s="141"/>
      <c r="F128" s="141"/>
    </row>
    <row r="129" spans="1:6" x14ac:dyDescent="0.2">
      <c r="A129" s="141"/>
      <c r="B129" s="141"/>
      <c r="C129" s="142"/>
      <c r="D129" s="141"/>
      <c r="E129" s="141"/>
      <c r="F129" s="141"/>
    </row>
    <row r="130" spans="1:6" x14ac:dyDescent="0.2">
      <c r="A130" s="141"/>
      <c r="B130" s="141"/>
      <c r="C130" s="142"/>
      <c r="D130" s="141"/>
      <c r="E130" s="141"/>
      <c r="F130" s="141"/>
    </row>
    <row r="131" spans="1:6" x14ac:dyDescent="0.2">
      <c r="A131" s="141"/>
      <c r="B131" s="141"/>
      <c r="C131" s="142"/>
      <c r="D131" s="141"/>
      <c r="E131" s="141"/>
      <c r="F131" s="141"/>
    </row>
    <row r="132" spans="1:6" x14ac:dyDescent="0.2">
      <c r="A132" s="141"/>
      <c r="B132" s="141"/>
      <c r="C132" s="142"/>
      <c r="D132" s="141"/>
      <c r="E132" s="141"/>
      <c r="F132" s="141"/>
    </row>
    <row r="133" spans="1:6" x14ac:dyDescent="0.2">
      <c r="A133" s="141"/>
      <c r="B133" s="141"/>
      <c r="C133" s="142"/>
      <c r="D133" s="141"/>
      <c r="E133" s="141"/>
      <c r="F133" s="141"/>
    </row>
    <row r="134" spans="1:6" x14ac:dyDescent="0.2">
      <c r="A134" s="141"/>
      <c r="B134" s="141"/>
      <c r="C134" s="142"/>
      <c r="D134" s="141"/>
      <c r="E134" s="141"/>
      <c r="F134" s="141"/>
    </row>
  </sheetData>
  <sheetProtection sheet="1" objects="1" scenarios="1"/>
  <mergeCells count="13">
    <mergeCell ref="E1:G1"/>
    <mergeCell ref="A109:B109"/>
    <mergeCell ref="C4:D4"/>
    <mergeCell ref="C5:D5"/>
    <mergeCell ref="C6:D6"/>
    <mergeCell ref="C7:D7"/>
    <mergeCell ref="C8:D8"/>
    <mergeCell ref="A11:B11"/>
    <mergeCell ref="A12:B12"/>
    <mergeCell ref="A13:B13"/>
    <mergeCell ref="B18:E18"/>
    <mergeCell ref="C10:E10"/>
    <mergeCell ref="A10:B10"/>
  </mergeCells>
  <pageMargins left="0.25" right="0.25"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24"/>
  <sheetViews>
    <sheetView zoomScale="120" zoomScaleNormal="120" zoomScalePageLayoutView="130" workbookViewId="0">
      <selection activeCell="E2" sqref="E2"/>
    </sheetView>
  </sheetViews>
  <sheetFormatPr defaultColWidth="35.88671875" defaultRowHeight="10.199999999999999" x14ac:dyDescent="0.2"/>
  <cols>
    <col min="1" max="1" width="11.88671875" style="40" customWidth="1"/>
    <col min="2" max="2" width="60.88671875" style="40" customWidth="1"/>
    <col min="3" max="3" width="4.88671875" style="45" customWidth="1"/>
    <col min="4" max="4" width="13.109375" style="40" customWidth="1"/>
    <col min="5" max="5" width="13.6640625" style="40" customWidth="1"/>
    <col min="6" max="6" width="12.5546875" style="40" customWidth="1"/>
    <col min="7" max="16384" width="35.88671875" style="40"/>
  </cols>
  <sheetData>
    <row r="1" spans="1:7" s="22" customFormat="1" ht="49.95" customHeight="1" x14ac:dyDescent="0.3">
      <c r="C1" s="24"/>
      <c r="E1" s="420"/>
      <c r="F1" s="420"/>
      <c r="G1" s="420"/>
    </row>
    <row r="2" spans="1:7" x14ac:dyDescent="0.2">
      <c r="A2" s="23">
        <v>45631</v>
      </c>
      <c r="B2" s="36"/>
      <c r="C2" s="37"/>
      <c r="D2" s="38"/>
      <c r="E2" s="39"/>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10" spans="1:7" x14ac:dyDescent="0.2">
      <c r="A10" s="435" t="s">
        <v>5</v>
      </c>
      <c r="B10" s="434"/>
      <c r="C10" s="434"/>
      <c r="D10" s="434"/>
      <c r="E10" s="434"/>
    </row>
    <row r="11" spans="1:7" x14ac:dyDescent="0.2">
      <c r="A11" s="430" t="s">
        <v>25</v>
      </c>
      <c r="B11" s="430"/>
      <c r="C11" s="51"/>
      <c r="D11" s="51"/>
      <c r="E11" s="51"/>
    </row>
    <row r="12" spans="1:7" ht="11.25" customHeight="1" x14ac:dyDescent="0.2">
      <c r="A12" s="431" t="s">
        <v>139</v>
      </c>
      <c r="B12" s="431"/>
      <c r="C12" s="51"/>
      <c r="D12" s="51"/>
      <c r="E12" s="51"/>
    </row>
    <row r="13" spans="1:7" x14ac:dyDescent="0.2">
      <c r="A13" s="431" t="s">
        <v>26</v>
      </c>
      <c r="B13" s="431"/>
      <c r="C13" s="51"/>
      <c r="D13" s="51"/>
      <c r="E13" s="51"/>
    </row>
    <row r="14" spans="1:7" x14ac:dyDescent="0.2">
      <c r="A14" s="48"/>
      <c r="B14" s="48"/>
      <c r="C14" s="54"/>
      <c r="D14" s="49"/>
      <c r="E14" s="49"/>
    </row>
    <row r="15" spans="1:7" ht="20.399999999999999" x14ac:dyDescent="0.2">
      <c r="A15" s="56" t="s">
        <v>0</v>
      </c>
      <c r="B15" s="57" t="s">
        <v>6</v>
      </c>
      <c r="C15" s="57" t="s">
        <v>20</v>
      </c>
      <c r="D15" s="57" t="s">
        <v>427</v>
      </c>
      <c r="E15" s="57" t="s">
        <v>433</v>
      </c>
      <c r="F15" s="1" t="s">
        <v>437</v>
      </c>
    </row>
    <row r="16" spans="1:7" ht="70.5" customHeight="1" x14ac:dyDescent="0.2">
      <c r="A16" s="145" t="s">
        <v>211</v>
      </c>
      <c r="B16" s="146" t="s">
        <v>161</v>
      </c>
      <c r="C16" s="176">
        <v>1</v>
      </c>
      <c r="D16" s="147">
        <v>324171</v>
      </c>
      <c r="E16" s="2">
        <f>C16*D16</f>
        <v>324171</v>
      </c>
      <c r="F16" s="97">
        <f>E16-(E16*2%)</f>
        <v>317687.58</v>
      </c>
    </row>
    <row r="17" spans="1:6" x14ac:dyDescent="0.2">
      <c r="A17" s="64"/>
      <c r="B17" s="65" t="s">
        <v>63</v>
      </c>
      <c r="C17" s="163"/>
      <c r="D17" s="3"/>
      <c r="E17" s="67"/>
      <c r="F17" s="72"/>
    </row>
    <row r="18" spans="1:6" ht="287.25" customHeight="1" x14ac:dyDescent="0.2">
      <c r="A18" s="69"/>
      <c r="B18" s="432"/>
      <c r="C18" s="433"/>
      <c r="D18" s="433"/>
      <c r="E18" s="433"/>
      <c r="F18" s="72"/>
    </row>
    <row r="19" spans="1:6" ht="12.6" customHeight="1" x14ac:dyDescent="0.2">
      <c r="A19" s="69"/>
      <c r="B19" s="73"/>
      <c r="C19" s="69"/>
      <c r="D19" s="237" t="s">
        <v>8</v>
      </c>
      <c r="E19" s="238">
        <f>SUM(E16)</f>
        <v>324171</v>
      </c>
      <c r="F19" s="147">
        <f>SUM(F16)</f>
        <v>317687.58</v>
      </c>
    </row>
    <row r="20" spans="1:6" ht="12.75" customHeight="1" thickBot="1" x14ac:dyDescent="0.25">
      <c r="A20" s="69"/>
      <c r="B20" s="73" t="s">
        <v>2</v>
      </c>
      <c r="C20" s="69"/>
      <c r="D20" s="237" t="s">
        <v>9</v>
      </c>
      <c r="E20" s="266"/>
      <c r="F20" s="175"/>
    </row>
    <row r="21" spans="1:6" ht="10.8" thickBot="1" x14ac:dyDescent="0.25">
      <c r="A21" s="69"/>
      <c r="B21" s="78" t="s">
        <v>17</v>
      </c>
      <c r="C21" s="69"/>
      <c r="D21" s="240" t="s">
        <v>1</v>
      </c>
      <c r="E21" s="241">
        <f>SUM(E19:E20)</f>
        <v>324171</v>
      </c>
      <c r="F21" s="76">
        <f>SUM(F19:F20)</f>
        <v>317687.58</v>
      </c>
    </row>
    <row r="22" spans="1:6" x14ac:dyDescent="0.2">
      <c r="A22" s="81" t="s">
        <v>99</v>
      </c>
      <c r="B22" s="82"/>
      <c r="D22" s="83"/>
      <c r="E22" s="83"/>
      <c r="F22" s="72"/>
    </row>
    <row r="23" spans="1:6" x14ac:dyDescent="0.2">
      <c r="A23" s="81"/>
      <c r="B23" s="82"/>
      <c r="D23" s="83"/>
      <c r="E23" s="83"/>
      <c r="F23" s="72"/>
    </row>
    <row r="24" spans="1:6" x14ac:dyDescent="0.2">
      <c r="A24" s="73"/>
      <c r="B24" s="84" t="s">
        <v>10</v>
      </c>
      <c r="C24" s="85"/>
      <c r="D24" s="68"/>
      <c r="E24" s="94"/>
      <c r="F24" s="68"/>
    </row>
    <row r="25" spans="1:6" x14ac:dyDescent="0.2">
      <c r="A25" s="73"/>
      <c r="B25" s="89" t="s">
        <v>144</v>
      </c>
      <c r="C25" s="15"/>
      <c r="D25" s="76">
        <v>1309</v>
      </c>
      <c r="E25" s="90">
        <f t="shared" ref="E25:E27" si="0">C25*D25</f>
        <v>0</v>
      </c>
      <c r="F25" s="76">
        <f>E25-(E25*2%)</f>
        <v>0</v>
      </c>
    </row>
    <row r="26" spans="1:6" x14ac:dyDescent="0.2">
      <c r="A26" s="73"/>
      <c r="B26" s="89" t="s">
        <v>145</v>
      </c>
      <c r="C26" s="15"/>
      <c r="D26" s="76">
        <v>3050</v>
      </c>
      <c r="E26" s="90">
        <f t="shared" si="0"/>
        <v>0</v>
      </c>
      <c r="F26" s="76">
        <f t="shared" ref="F26:F27" si="1">E26-(E26*2%)</f>
        <v>0</v>
      </c>
    </row>
    <row r="27" spans="1:6" x14ac:dyDescent="0.2">
      <c r="A27" s="73"/>
      <c r="B27" s="89" t="s">
        <v>157</v>
      </c>
      <c r="C27" s="15"/>
      <c r="D27" s="76">
        <v>4609</v>
      </c>
      <c r="E27" s="90">
        <f t="shared" si="0"/>
        <v>0</v>
      </c>
      <c r="F27" s="76">
        <f t="shared" si="1"/>
        <v>0</v>
      </c>
    </row>
    <row r="28" spans="1:6" x14ac:dyDescent="0.2">
      <c r="A28" s="73"/>
      <c r="B28" s="89"/>
      <c r="C28" s="15"/>
      <c r="D28" s="72"/>
      <c r="E28" s="90"/>
      <c r="F28" s="72"/>
    </row>
    <row r="29" spans="1:6" x14ac:dyDescent="0.2">
      <c r="A29" s="170"/>
      <c r="B29" s="84" t="s">
        <v>109</v>
      </c>
      <c r="C29" s="15"/>
      <c r="D29" s="68"/>
      <c r="E29" s="95"/>
      <c r="F29" s="68"/>
    </row>
    <row r="30" spans="1:6" x14ac:dyDescent="0.2">
      <c r="A30" s="171"/>
      <c r="B30" s="98" t="s">
        <v>30</v>
      </c>
      <c r="C30" s="15"/>
      <c r="D30" s="76">
        <v>777</v>
      </c>
      <c r="E30" s="90">
        <f t="shared" ref="E30:E37" si="2">C30*D30</f>
        <v>0</v>
      </c>
      <c r="F30" s="76">
        <f t="shared" ref="F30:F38" si="3">E30-(E30*2%)</f>
        <v>0</v>
      </c>
    </row>
    <row r="31" spans="1:6" ht="10.5" customHeight="1" x14ac:dyDescent="0.2">
      <c r="A31" s="130"/>
      <c r="B31" s="100" t="s">
        <v>291</v>
      </c>
      <c r="C31" s="15"/>
      <c r="D31" s="76">
        <v>537</v>
      </c>
      <c r="E31" s="90">
        <f t="shared" si="2"/>
        <v>0</v>
      </c>
      <c r="F31" s="76">
        <f t="shared" si="3"/>
        <v>0</v>
      </c>
    </row>
    <row r="32" spans="1:6" x14ac:dyDescent="0.2">
      <c r="A32" s="130"/>
      <c r="B32" s="98" t="s">
        <v>32</v>
      </c>
      <c r="C32" s="15"/>
      <c r="D32" s="76">
        <v>622</v>
      </c>
      <c r="E32" s="90">
        <f t="shared" si="2"/>
        <v>0</v>
      </c>
      <c r="F32" s="76">
        <f t="shared" si="3"/>
        <v>0</v>
      </c>
    </row>
    <row r="33" spans="1:6" x14ac:dyDescent="0.2">
      <c r="A33" s="130"/>
      <c r="B33" s="98" t="s">
        <v>33</v>
      </c>
      <c r="C33" s="15"/>
      <c r="D33" s="76">
        <v>400</v>
      </c>
      <c r="E33" s="90">
        <f t="shared" si="2"/>
        <v>0</v>
      </c>
      <c r="F33" s="76">
        <f t="shared" si="3"/>
        <v>0</v>
      </c>
    </row>
    <row r="34" spans="1:6" x14ac:dyDescent="0.2">
      <c r="A34" s="130"/>
      <c r="B34" s="98" t="s">
        <v>34</v>
      </c>
      <c r="C34" s="15"/>
      <c r="D34" s="76">
        <v>1169</v>
      </c>
      <c r="E34" s="90">
        <f t="shared" si="2"/>
        <v>0</v>
      </c>
      <c r="F34" s="76">
        <f t="shared" si="3"/>
        <v>0</v>
      </c>
    </row>
    <row r="35" spans="1:6" x14ac:dyDescent="0.2">
      <c r="A35" s="130"/>
      <c r="B35" s="98" t="s">
        <v>35</v>
      </c>
      <c r="C35" s="15"/>
      <c r="D35" s="76">
        <v>652</v>
      </c>
      <c r="E35" s="90">
        <f t="shared" si="2"/>
        <v>0</v>
      </c>
      <c r="F35" s="76">
        <f t="shared" si="3"/>
        <v>0</v>
      </c>
    </row>
    <row r="36" spans="1:6" x14ac:dyDescent="0.2">
      <c r="A36" s="130"/>
      <c r="B36" s="98" t="s">
        <v>19</v>
      </c>
      <c r="C36" s="15"/>
      <c r="D36" s="76">
        <v>463</v>
      </c>
      <c r="E36" s="90">
        <f t="shared" si="2"/>
        <v>0</v>
      </c>
      <c r="F36" s="76">
        <f t="shared" si="3"/>
        <v>0</v>
      </c>
    </row>
    <row r="37" spans="1:6" x14ac:dyDescent="0.2">
      <c r="A37" s="130"/>
      <c r="B37" s="91" t="s">
        <v>68</v>
      </c>
      <c r="C37" s="15"/>
      <c r="D37" s="76">
        <v>384</v>
      </c>
      <c r="E37" s="90">
        <f t="shared" si="2"/>
        <v>0</v>
      </c>
      <c r="F37" s="76">
        <f t="shared" si="3"/>
        <v>0</v>
      </c>
    </row>
    <row r="38" spans="1:6" x14ac:dyDescent="0.2">
      <c r="A38" s="130"/>
      <c r="B38" s="91" t="s">
        <v>271</v>
      </c>
      <c r="C38" s="15"/>
      <c r="D38" s="76">
        <v>776</v>
      </c>
      <c r="E38" s="90">
        <f t="shared" ref="E38" si="4">C38*D38</f>
        <v>0</v>
      </c>
      <c r="F38" s="76">
        <f t="shared" si="3"/>
        <v>0</v>
      </c>
    </row>
    <row r="39" spans="1:6" x14ac:dyDescent="0.2">
      <c r="A39" s="130"/>
      <c r="B39" s="98"/>
      <c r="C39" s="15"/>
      <c r="D39" s="72"/>
      <c r="E39" s="90"/>
      <c r="F39" s="72"/>
    </row>
    <row r="40" spans="1:6" x14ac:dyDescent="0.2">
      <c r="A40" s="130"/>
      <c r="B40" s="84" t="s">
        <v>110</v>
      </c>
      <c r="C40" s="15"/>
      <c r="D40" s="68"/>
      <c r="E40" s="95"/>
      <c r="F40" s="68"/>
    </row>
    <row r="41" spans="1:6" x14ac:dyDescent="0.2">
      <c r="A41" s="130"/>
      <c r="B41" s="98" t="s">
        <v>36</v>
      </c>
      <c r="C41" s="15"/>
      <c r="D41" s="76">
        <v>941</v>
      </c>
      <c r="E41" s="90">
        <f t="shared" ref="E41:E47" si="5">C41*D41</f>
        <v>0</v>
      </c>
      <c r="F41" s="76">
        <f t="shared" ref="F41:F50" si="6">E41-(E41*2%)</f>
        <v>0</v>
      </c>
    </row>
    <row r="42" spans="1:6" x14ac:dyDescent="0.2">
      <c r="A42" s="130"/>
      <c r="B42" s="100" t="s">
        <v>37</v>
      </c>
      <c r="C42" s="15"/>
      <c r="D42" s="76">
        <v>828</v>
      </c>
      <c r="E42" s="90">
        <f t="shared" si="5"/>
        <v>0</v>
      </c>
      <c r="F42" s="76">
        <f t="shared" si="6"/>
        <v>0</v>
      </c>
    </row>
    <row r="43" spans="1:6" x14ac:dyDescent="0.2">
      <c r="A43" s="130"/>
      <c r="B43" s="98" t="s">
        <v>38</v>
      </c>
      <c r="C43" s="15"/>
      <c r="D43" s="76">
        <v>921</v>
      </c>
      <c r="E43" s="90">
        <f t="shared" si="5"/>
        <v>0</v>
      </c>
      <c r="F43" s="76">
        <f t="shared" si="6"/>
        <v>0</v>
      </c>
    </row>
    <row r="44" spans="1:6" ht="20.399999999999999" x14ac:dyDescent="0.2">
      <c r="A44" s="130"/>
      <c r="B44" s="98" t="s">
        <v>39</v>
      </c>
      <c r="C44" s="15"/>
      <c r="D44" s="76">
        <v>609</v>
      </c>
      <c r="E44" s="90">
        <f t="shared" si="5"/>
        <v>0</v>
      </c>
      <c r="F44" s="76">
        <f t="shared" si="6"/>
        <v>0</v>
      </c>
    </row>
    <row r="45" spans="1:6" x14ac:dyDescent="0.2">
      <c r="A45" s="130"/>
      <c r="B45" s="98" t="s">
        <v>121</v>
      </c>
      <c r="C45" s="15"/>
      <c r="D45" s="76">
        <v>534</v>
      </c>
      <c r="E45" s="90">
        <f t="shared" si="5"/>
        <v>0</v>
      </c>
      <c r="F45" s="76">
        <f t="shared" si="6"/>
        <v>0</v>
      </c>
    </row>
    <row r="46" spans="1:6" x14ac:dyDescent="0.2">
      <c r="A46" s="130"/>
      <c r="B46" s="98" t="s">
        <v>40</v>
      </c>
      <c r="C46" s="15"/>
      <c r="D46" s="76">
        <v>2739</v>
      </c>
      <c r="E46" s="90">
        <f t="shared" si="5"/>
        <v>0</v>
      </c>
      <c r="F46" s="76">
        <f t="shared" si="6"/>
        <v>0</v>
      </c>
    </row>
    <row r="47" spans="1:6" x14ac:dyDescent="0.2">
      <c r="A47" s="130"/>
      <c r="B47" s="98" t="s">
        <v>273</v>
      </c>
      <c r="C47" s="15"/>
      <c r="D47" s="76">
        <v>2238</v>
      </c>
      <c r="E47" s="90">
        <f t="shared" si="5"/>
        <v>0</v>
      </c>
      <c r="F47" s="76">
        <f t="shared" si="6"/>
        <v>0</v>
      </c>
    </row>
    <row r="48" spans="1:6" x14ac:dyDescent="0.2">
      <c r="A48" s="130"/>
      <c r="B48" s="91" t="s">
        <v>254</v>
      </c>
      <c r="C48" s="15"/>
      <c r="D48" s="76">
        <v>2700</v>
      </c>
      <c r="E48" s="90">
        <f t="shared" ref="E48:E50" si="7">C48*D48</f>
        <v>0</v>
      </c>
      <c r="F48" s="76">
        <f t="shared" si="6"/>
        <v>0</v>
      </c>
    </row>
    <row r="49" spans="1:6" ht="20.399999999999999" x14ac:dyDescent="0.2">
      <c r="A49" s="130"/>
      <c r="B49" s="91" t="s">
        <v>394</v>
      </c>
      <c r="C49" s="15"/>
      <c r="D49" s="76">
        <v>7411</v>
      </c>
      <c r="E49" s="90">
        <f t="shared" si="7"/>
        <v>0</v>
      </c>
      <c r="F49" s="76">
        <f t="shared" si="6"/>
        <v>0</v>
      </c>
    </row>
    <row r="50" spans="1:6" x14ac:dyDescent="0.2">
      <c r="A50" s="130"/>
      <c r="B50" s="91" t="s">
        <v>225</v>
      </c>
      <c r="C50" s="15"/>
      <c r="D50" s="76">
        <v>3466</v>
      </c>
      <c r="E50" s="90">
        <f t="shared" si="7"/>
        <v>0</v>
      </c>
      <c r="F50" s="76">
        <f t="shared" si="6"/>
        <v>0</v>
      </c>
    </row>
    <row r="51" spans="1:6" x14ac:dyDescent="0.2">
      <c r="A51" s="130"/>
      <c r="B51" s="98"/>
      <c r="C51" s="15"/>
      <c r="D51" s="261"/>
      <c r="E51" s="90"/>
      <c r="F51" s="72"/>
    </row>
    <row r="52" spans="1:6" x14ac:dyDescent="0.2">
      <c r="A52" s="130"/>
      <c r="B52" s="84" t="s">
        <v>158</v>
      </c>
      <c r="C52" s="15"/>
      <c r="D52" s="86"/>
      <c r="E52" s="95"/>
      <c r="F52" s="68"/>
    </row>
    <row r="53" spans="1:6" x14ac:dyDescent="0.2">
      <c r="A53" s="130"/>
      <c r="B53" s="98" t="s">
        <v>146</v>
      </c>
      <c r="C53" s="15"/>
      <c r="D53" s="76">
        <v>3254</v>
      </c>
      <c r="E53" s="90">
        <f t="shared" ref="E53:E56" si="8">C53*D53</f>
        <v>0</v>
      </c>
      <c r="F53" s="76">
        <f t="shared" ref="F53:F56" si="9">E53-(E53*2%)</f>
        <v>0</v>
      </c>
    </row>
    <row r="54" spans="1:6" x14ac:dyDescent="0.2">
      <c r="A54" s="130"/>
      <c r="B54" s="98" t="s">
        <v>147</v>
      </c>
      <c r="C54" s="15"/>
      <c r="D54" s="76">
        <v>3629</v>
      </c>
      <c r="E54" s="90">
        <f t="shared" si="8"/>
        <v>0</v>
      </c>
      <c r="F54" s="76">
        <f t="shared" si="9"/>
        <v>0</v>
      </c>
    </row>
    <row r="55" spans="1:6" x14ac:dyDescent="0.2">
      <c r="A55" s="130"/>
      <c r="B55" s="98" t="s">
        <v>41</v>
      </c>
      <c r="C55" s="15"/>
      <c r="D55" s="76">
        <v>3723</v>
      </c>
      <c r="E55" s="90">
        <f t="shared" si="8"/>
        <v>0</v>
      </c>
      <c r="F55" s="76">
        <f t="shared" si="9"/>
        <v>0</v>
      </c>
    </row>
    <row r="56" spans="1:6" x14ac:dyDescent="0.2">
      <c r="A56" s="130"/>
      <c r="B56" s="98" t="s">
        <v>42</v>
      </c>
      <c r="C56" s="15"/>
      <c r="D56" s="76">
        <v>3817</v>
      </c>
      <c r="E56" s="90">
        <f t="shared" si="8"/>
        <v>0</v>
      </c>
      <c r="F56" s="76">
        <f t="shared" si="9"/>
        <v>0</v>
      </c>
    </row>
    <row r="57" spans="1:6" x14ac:dyDescent="0.2">
      <c r="A57" s="130"/>
      <c r="B57" s="91"/>
      <c r="C57" s="15"/>
      <c r="D57" s="72"/>
      <c r="E57" s="80"/>
      <c r="F57" s="72"/>
    </row>
    <row r="58" spans="1:6" x14ac:dyDescent="0.2">
      <c r="A58" s="131"/>
      <c r="B58" s="84" t="s">
        <v>112</v>
      </c>
      <c r="C58" s="15"/>
      <c r="D58" s="68"/>
      <c r="E58" s="95"/>
      <c r="F58" s="68"/>
    </row>
    <row r="59" spans="1:6" x14ac:dyDescent="0.2">
      <c r="A59" s="131"/>
      <c r="B59" s="101" t="s">
        <v>327</v>
      </c>
      <c r="C59" s="15"/>
      <c r="D59" s="76">
        <v>565</v>
      </c>
      <c r="E59" s="90">
        <f t="shared" ref="E59:E62" si="10">C59*D59</f>
        <v>0</v>
      </c>
      <c r="F59" s="76">
        <f t="shared" ref="F59:F67" si="11">E59-(E59*2%)</f>
        <v>0</v>
      </c>
    </row>
    <row r="60" spans="1:6" x14ac:dyDescent="0.2">
      <c r="A60" s="130"/>
      <c r="B60" s="101" t="s">
        <v>328</v>
      </c>
      <c r="C60" s="15"/>
      <c r="D60" s="76">
        <v>638</v>
      </c>
      <c r="E60" s="90">
        <f t="shared" si="10"/>
        <v>0</v>
      </c>
      <c r="F60" s="76">
        <f t="shared" si="11"/>
        <v>0</v>
      </c>
    </row>
    <row r="61" spans="1:6" x14ac:dyDescent="0.2">
      <c r="A61" s="131"/>
      <c r="B61" s="101" t="s">
        <v>329</v>
      </c>
      <c r="C61" s="15"/>
      <c r="D61" s="76">
        <v>727</v>
      </c>
      <c r="E61" s="90">
        <f t="shared" si="10"/>
        <v>0</v>
      </c>
      <c r="F61" s="76">
        <f t="shared" si="11"/>
        <v>0</v>
      </c>
    </row>
    <row r="62" spans="1:6" x14ac:dyDescent="0.2">
      <c r="A62" s="131"/>
      <c r="B62" s="101" t="s">
        <v>330</v>
      </c>
      <c r="C62" s="15"/>
      <c r="D62" s="76">
        <v>816</v>
      </c>
      <c r="E62" s="90">
        <f t="shared" si="10"/>
        <v>0</v>
      </c>
      <c r="F62" s="76">
        <f t="shared" si="11"/>
        <v>0</v>
      </c>
    </row>
    <row r="63" spans="1:6" x14ac:dyDescent="0.2">
      <c r="A63" s="131"/>
      <c r="B63" s="98"/>
      <c r="C63" s="15"/>
      <c r="E63" s="90"/>
      <c r="F63" s="72"/>
    </row>
    <row r="64" spans="1:6" x14ac:dyDescent="0.2">
      <c r="A64" s="131"/>
      <c r="B64" s="98" t="s">
        <v>331</v>
      </c>
      <c r="C64" s="15"/>
      <c r="D64" s="76">
        <v>283</v>
      </c>
      <c r="E64" s="90">
        <f t="shared" ref="E64:E67" si="12">C64*D64</f>
        <v>0</v>
      </c>
      <c r="F64" s="76">
        <f t="shared" si="11"/>
        <v>0</v>
      </c>
    </row>
    <row r="65" spans="1:6" x14ac:dyDescent="0.2">
      <c r="A65" s="131"/>
      <c r="B65" s="98" t="s">
        <v>332</v>
      </c>
      <c r="C65" s="15"/>
      <c r="D65" s="76">
        <v>323</v>
      </c>
      <c r="E65" s="90">
        <f t="shared" si="12"/>
        <v>0</v>
      </c>
      <c r="F65" s="76">
        <f t="shared" si="11"/>
        <v>0</v>
      </c>
    </row>
    <row r="66" spans="1:6" x14ac:dyDescent="0.2">
      <c r="A66" s="131"/>
      <c r="B66" s="98" t="s">
        <v>333</v>
      </c>
      <c r="C66" s="15"/>
      <c r="D66" s="76">
        <v>362</v>
      </c>
      <c r="E66" s="90">
        <f t="shared" si="12"/>
        <v>0</v>
      </c>
      <c r="F66" s="76">
        <f t="shared" si="11"/>
        <v>0</v>
      </c>
    </row>
    <row r="67" spans="1:6" x14ac:dyDescent="0.2">
      <c r="A67" s="131"/>
      <c r="B67" s="98" t="s">
        <v>334</v>
      </c>
      <c r="C67" s="15"/>
      <c r="D67" s="76">
        <v>408</v>
      </c>
      <c r="E67" s="90">
        <f t="shared" si="12"/>
        <v>0</v>
      </c>
      <c r="F67" s="76">
        <f t="shared" si="11"/>
        <v>0</v>
      </c>
    </row>
    <row r="68" spans="1:6" x14ac:dyDescent="0.2">
      <c r="A68" s="131"/>
      <c r="B68" s="91"/>
      <c r="C68" s="15"/>
      <c r="D68" s="72"/>
      <c r="E68" s="90"/>
      <c r="F68" s="72"/>
    </row>
    <row r="69" spans="1:6" x14ac:dyDescent="0.2">
      <c r="A69" s="131"/>
      <c r="B69" s="102" t="s">
        <v>16</v>
      </c>
      <c r="C69" s="15"/>
      <c r="D69" s="103"/>
      <c r="E69" s="95"/>
      <c r="F69" s="68"/>
    </row>
    <row r="70" spans="1:6" x14ac:dyDescent="0.2">
      <c r="A70" s="131"/>
      <c r="B70" s="104" t="s">
        <v>148</v>
      </c>
      <c r="C70" s="15"/>
      <c r="D70" s="76">
        <v>5152</v>
      </c>
      <c r="E70" s="90">
        <f t="shared" ref="E70:E79" si="13">C70*D70</f>
        <v>0</v>
      </c>
      <c r="F70" s="76">
        <f t="shared" ref="F70:F79" si="14">E70-(E70*2%)</f>
        <v>0</v>
      </c>
    </row>
    <row r="71" spans="1:6" x14ac:dyDescent="0.2">
      <c r="A71" s="131"/>
      <c r="B71" s="104" t="s">
        <v>149</v>
      </c>
      <c r="C71" s="15"/>
      <c r="D71" s="76">
        <v>5359</v>
      </c>
      <c r="E71" s="90">
        <f t="shared" si="13"/>
        <v>0</v>
      </c>
      <c r="F71" s="76">
        <f t="shared" si="14"/>
        <v>0</v>
      </c>
    </row>
    <row r="72" spans="1:6" x14ac:dyDescent="0.2">
      <c r="A72" s="131"/>
      <c r="B72" s="104" t="s">
        <v>138</v>
      </c>
      <c r="C72" s="15"/>
      <c r="D72" s="76">
        <v>5488</v>
      </c>
      <c r="E72" s="90">
        <f t="shared" si="13"/>
        <v>0</v>
      </c>
      <c r="F72" s="76">
        <f t="shared" si="14"/>
        <v>0</v>
      </c>
    </row>
    <row r="73" spans="1:6" x14ac:dyDescent="0.2">
      <c r="A73" s="131"/>
      <c r="B73" s="104" t="s">
        <v>48</v>
      </c>
      <c r="C73" s="15"/>
      <c r="D73" s="76">
        <v>5654</v>
      </c>
      <c r="E73" s="90">
        <f t="shared" si="13"/>
        <v>0</v>
      </c>
      <c r="F73" s="76">
        <f t="shared" si="14"/>
        <v>0</v>
      </c>
    </row>
    <row r="74" spans="1:6" x14ac:dyDescent="0.2">
      <c r="A74" s="131"/>
      <c r="B74" s="104" t="s">
        <v>51</v>
      </c>
      <c r="C74" s="15"/>
      <c r="D74" s="76">
        <v>1219</v>
      </c>
      <c r="E74" s="90">
        <f t="shared" si="13"/>
        <v>0</v>
      </c>
      <c r="F74" s="76">
        <f t="shared" si="14"/>
        <v>0</v>
      </c>
    </row>
    <row r="75" spans="1:6" x14ac:dyDescent="0.2">
      <c r="A75" s="131"/>
      <c r="B75" s="104" t="s">
        <v>388</v>
      </c>
      <c r="C75" s="15"/>
      <c r="D75" s="76">
        <v>1559</v>
      </c>
      <c r="E75" s="90">
        <f t="shared" si="13"/>
        <v>0</v>
      </c>
      <c r="F75" s="76">
        <f t="shared" si="14"/>
        <v>0</v>
      </c>
    </row>
    <row r="76" spans="1:6" x14ac:dyDescent="0.2">
      <c r="A76" s="131"/>
      <c r="B76" s="104" t="s">
        <v>53</v>
      </c>
      <c r="C76" s="15"/>
      <c r="D76" s="76">
        <v>715</v>
      </c>
      <c r="E76" s="90">
        <f t="shared" si="13"/>
        <v>0</v>
      </c>
      <c r="F76" s="76">
        <f t="shared" si="14"/>
        <v>0</v>
      </c>
    </row>
    <row r="77" spans="1:6" x14ac:dyDescent="0.2">
      <c r="A77" s="131"/>
      <c r="B77" s="104" t="s">
        <v>54</v>
      </c>
      <c r="C77" s="15"/>
      <c r="D77" s="76">
        <v>917</v>
      </c>
      <c r="E77" s="90">
        <f t="shared" si="13"/>
        <v>0</v>
      </c>
      <c r="F77" s="76">
        <f t="shared" si="14"/>
        <v>0</v>
      </c>
    </row>
    <row r="78" spans="1:6" x14ac:dyDescent="0.2">
      <c r="A78" s="131"/>
      <c r="B78" s="104" t="s">
        <v>55</v>
      </c>
      <c r="C78" s="15"/>
      <c r="D78" s="76">
        <v>546</v>
      </c>
      <c r="E78" s="90">
        <f t="shared" si="13"/>
        <v>0</v>
      </c>
      <c r="F78" s="76">
        <f t="shared" si="14"/>
        <v>0</v>
      </c>
    </row>
    <row r="79" spans="1:6" x14ac:dyDescent="0.2">
      <c r="A79" s="131"/>
      <c r="B79" s="105" t="s">
        <v>56</v>
      </c>
      <c r="C79" s="15"/>
      <c r="D79" s="76">
        <v>763</v>
      </c>
      <c r="E79" s="90">
        <f t="shared" si="13"/>
        <v>0</v>
      </c>
      <c r="F79" s="76">
        <f t="shared" si="14"/>
        <v>0</v>
      </c>
    </row>
    <row r="80" spans="1:6" x14ac:dyDescent="0.2">
      <c r="A80" s="131"/>
      <c r="B80" s="105"/>
      <c r="C80" s="15"/>
      <c r="D80" s="72"/>
      <c r="E80" s="80"/>
      <c r="F80" s="72"/>
    </row>
    <row r="81" spans="1:6" x14ac:dyDescent="0.2">
      <c r="A81" s="131"/>
      <c r="B81" s="102" t="s">
        <v>131</v>
      </c>
      <c r="C81" s="15"/>
      <c r="D81" s="92"/>
      <c r="E81" s="95"/>
      <c r="F81" s="68"/>
    </row>
    <row r="82" spans="1:6" ht="13.5" customHeight="1" x14ac:dyDescent="0.2">
      <c r="A82" s="131"/>
      <c r="B82" s="105" t="s">
        <v>129</v>
      </c>
      <c r="C82" s="15"/>
      <c r="D82" s="76">
        <v>4043</v>
      </c>
      <c r="E82" s="90">
        <f t="shared" ref="E82:E85" si="15">C82*D82</f>
        <v>0</v>
      </c>
      <c r="F82" s="76">
        <f t="shared" ref="F82:F85" si="16">E82-(E82*2%)</f>
        <v>0</v>
      </c>
    </row>
    <row r="83" spans="1:6" ht="23.25" customHeight="1" x14ac:dyDescent="0.2">
      <c r="A83" s="131"/>
      <c r="B83" s="105" t="s">
        <v>323</v>
      </c>
      <c r="C83" s="15"/>
      <c r="D83" s="76">
        <v>1555</v>
      </c>
      <c r="E83" s="90">
        <f t="shared" si="15"/>
        <v>0</v>
      </c>
      <c r="F83" s="76">
        <f t="shared" si="16"/>
        <v>0</v>
      </c>
    </row>
    <row r="84" spans="1:6" x14ac:dyDescent="0.2">
      <c r="A84" s="131"/>
      <c r="B84" s="105" t="s">
        <v>130</v>
      </c>
      <c r="C84" s="15"/>
      <c r="D84" s="76">
        <v>1313</v>
      </c>
      <c r="E84" s="90">
        <f t="shared" si="15"/>
        <v>0</v>
      </c>
      <c r="F84" s="76">
        <f t="shared" si="16"/>
        <v>0</v>
      </c>
    </row>
    <row r="85" spans="1:6" ht="36.75" customHeight="1" thickBot="1" x14ac:dyDescent="0.25">
      <c r="A85" s="131"/>
      <c r="B85" s="267" t="s">
        <v>335</v>
      </c>
      <c r="C85" s="221"/>
      <c r="D85" s="213">
        <v>7239</v>
      </c>
      <c r="E85" s="160">
        <f t="shared" si="15"/>
        <v>0</v>
      </c>
      <c r="F85" s="159">
        <f t="shared" si="16"/>
        <v>0</v>
      </c>
    </row>
    <row r="86" spans="1:6" ht="12.6" customHeight="1" x14ac:dyDescent="0.2">
      <c r="A86" s="131"/>
      <c r="B86" s="111" t="s">
        <v>27</v>
      </c>
      <c r="C86" s="18"/>
      <c r="D86" s="259"/>
      <c r="E86" s="112">
        <f>SUM(E24:E85)</f>
        <v>0</v>
      </c>
      <c r="F86" s="112">
        <f>SUM(F24:F85)</f>
        <v>0</v>
      </c>
    </row>
    <row r="87" spans="1:6" ht="14.25" customHeight="1" x14ac:dyDescent="0.2">
      <c r="A87" s="131"/>
      <c r="B87" s="115" t="s">
        <v>98</v>
      </c>
      <c r="C87" s="15"/>
      <c r="D87" s="72"/>
      <c r="E87" s="76">
        <f>E21</f>
        <v>324171</v>
      </c>
      <c r="F87" s="76">
        <f>F21</f>
        <v>317687.58</v>
      </c>
    </row>
    <row r="88" spans="1:6" ht="15" customHeight="1" x14ac:dyDescent="0.2">
      <c r="A88" s="131"/>
      <c r="B88" s="115" t="s">
        <v>429</v>
      </c>
      <c r="C88" s="15"/>
      <c r="D88" s="72"/>
      <c r="E88" s="118">
        <f>SUM(E86:E87)</f>
        <v>324171</v>
      </c>
      <c r="F88" s="118">
        <f>SUM(F86:F87)</f>
        <v>317687.58</v>
      </c>
    </row>
    <row r="89" spans="1:6" x14ac:dyDescent="0.2">
      <c r="A89" s="130"/>
      <c r="C89" s="15"/>
      <c r="D89" s="72"/>
      <c r="E89" s="72"/>
      <c r="F89" s="72"/>
    </row>
    <row r="90" spans="1:6" x14ac:dyDescent="0.2">
      <c r="A90" s="131"/>
      <c r="B90" s="120" t="s">
        <v>430</v>
      </c>
      <c r="C90" s="139">
        <v>0</v>
      </c>
      <c r="D90" s="76">
        <f>(F88*C90)</f>
        <v>0</v>
      </c>
      <c r="E90" s="118">
        <f>E88-D90</f>
        <v>324171</v>
      </c>
      <c r="F90" s="118">
        <f>F88-D90</f>
        <v>317687.58</v>
      </c>
    </row>
    <row r="91" spans="1:6" x14ac:dyDescent="0.2">
      <c r="A91" s="131"/>
      <c r="C91" s="15"/>
      <c r="D91" s="72"/>
      <c r="E91" s="72"/>
      <c r="F91" s="72"/>
    </row>
    <row r="92" spans="1:6" x14ac:dyDescent="0.2">
      <c r="A92" s="131"/>
      <c r="B92" s="122" t="s">
        <v>100</v>
      </c>
      <c r="C92" s="15"/>
      <c r="D92" s="72"/>
      <c r="E92" s="72"/>
      <c r="F92" s="72"/>
    </row>
    <row r="93" spans="1:6" x14ac:dyDescent="0.2">
      <c r="A93" s="131"/>
      <c r="B93" s="123" t="s">
        <v>101</v>
      </c>
      <c r="C93" s="15"/>
      <c r="D93" s="72"/>
      <c r="E93" s="72"/>
      <c r="F93" s="72"/>
    </row>
    <row r="94" spans="1:6" x14ac:dyDescent="0.2">
      <c r="A94" s="131"/>
      <c r="B94" s="115"/>
      <c r="C94" s="15"/>
      <c r="D94" s="72"/>
      <c r="E94" s="72"/>
      <c r="F94" s="72"/>
    </row>
    <row r="95" spans="1:6" ht="20.399999999999999" x14ac:dyDescent="0.2">
      <c r="A95" s="131"/>
      <c r="B95" s="120" t="s">
        <v>167</v>
      </c>
      <c r="C95" s="15">
        <v>0</v>
      </c>
      <c r="D95" s="175">
        <v>16</v>
      </c>
      <c r="E95" s="175">
        <f>C95*D95</f>
        <v>0</v>
      </c>
      <c r="F95" s="76">
        <f>C95*D95</f>
        <v>0</v>
      </c>
    </row>
    <row r="96" spans="1:6" x14ac:dyDescent="0.2">
      <c r="A96" s="131"/>
      <c r="B96" s="125" t="s">
        <v>1</v>
      </c>
      <c r="E96" s="126">
        <f>SUM(E90:E95)</f>
        <v>324171</v>
      </c>
      <c r="F96" s="126">
        <f>SUM(F90:F95)</f>
        <v>317687.58</v>
      </c>
    </row>
    <row r="97" spans="1:6" x14ac:dyDescent="0.2">
      <c r="A97" s="131"/>
      <c r="B97" s="120"/>
      <c r="C97" s="162"/>
    </row>
    <row r="98" spans="1:6" s="45" customFormat="1" ht="22.2" customHeight="1" x14ac:dyDescent="0.2">
      <c r="E98" s="128" t="s">
        <v>431</v>
      </c>
      <c r="F98" s="128" t="s">
        <v>438</v>
      </c>
    </row>
    <row r="99" spans="1:6" ht="11.4" customHeight="1" x14ac:dyDescent="0.2">
      <c r="A99" s="429"/>
      <c r="B99" s="429"/>
    </row>
    <row r="100" spans="1:6" x14ac:dyDescent="0.2">
      <c r="A100" s="49"/>
      <c r="B100" s="49"/>
    </row>
    <row r="101" spans="1:6" x14ac:dyDescent="0.2">
      <c r="A101" s="49"/>
      <c r="B101" s="49"/>
    </row>
    <row r="102" spans="1:6" x14ac:dyDescent="0.2">
      <c r="A102" s="49"/>
      <c r="B102" s="49"/>
    </row>
    <row r="103" spans="1:6" x14ac:dyDescent="0.2">
      <c r="A103" s="49"/>
      <c r="B103" s="49"/>
    </row>
    <row r="105" spans="1:6" x14ac:dyDescent="0.2">
      <c r="A105" s="141"/>
      <c r="B105" s="141"/>
      <c r="C105" s="142"/>
      <c r="D105" s="141"/>
      <c r="E105" s="141"/>
      <c r="F105" s="141"/>
    </row>
    <row r="106" spans="1:6" x14ac:dyDescent="0.2">
      <c r="A106" s="141"/>
      <c r="B106" s="141"/>
      <c r="C106" s="142"/>
      <c r="D106" s="141"/>
      <c r="E106" s="141"/>
      <c r="F106" s="141"/>
    </row>
    <row r="107" spans="1:6" x14ac:dyDescent="0.2">
      <c r="A107" s="141"/>
      <c r="B107" s="141"/>
      <c r="C107" s="142"/>
      <c r="D107" s="141"/>
      <c r="E107" s="141"/>
      <c r="F107" s="141"/>
    </row>
    <row r="108" spans="1:6" x14ac:dyDescent="0.2">
      <c r="A108" s="141"/>
      <c r="B108" s="141"/>
      <c r="C108" s="142"/>
      <c r="D108" s="141"/>
      <c r="E108" s="141"/>
      <c r="F108" s="141"/>
    </row>
    <row r="109" spans="1:6" x14ac:dyDescent="0.2">
      <c r="A109" s="141"/>
      <c r="B109" s="141"/>
      <c r="C109" s="142"/>
      <c r="D109" s="141"/>
      <c r="E109" s="141"/>
      <c r="F109" s="141"/>
    </row>
    <row r="110" spans="1:6" x14ac:dyDescent="0.2">
      <c r="A110" s="141"/>
      <c r="B110" s="141"/>
      <c r="C110" s="142"/>
      <c r="D110" s="141"/>
      <c r="E110" s="141"/>
      <c r="F110" s="141"/>
    </row>
    <row r="111" spans="1:6" x14ac:dyDescent="0.2">
      <c r="A111" s="141"/>
      <c r="B111" s="141"/>
      <c r="C111" s="142"/>
      <c r="D111" s="141"/>
      <c r="E111" s="141"/>
      <c r="F111" s="141"/>
    </row>
    <row r="112" spans="1:6" x14ac:dyDescent="0.2">
      <c r="A112" s="141"/>
      <c r="B112" s="141"/>
      <c r="C112" s="142"/>
      <c r="D112" s="141"/>
      <c r="E112" s="141"/>
      <c r="F112" s="141"/>
    </row>
    <row r="113" spans="1:6" x14ac:dyDescent="0.2">
      <c r="A113" s="141"/>
      <c r="B113" s="141"/>
      <c r="C113" s="142"/>
      <c r="D113" s="141"/>
      <c r="E113" s="141"/>
      <c r="F113" s="141"/>
    </row>
    <row r="114" spans="1:6" x14ac:dyDescent="0.2">
      <c r="A114" s="141"/>
      <c r="B114" s="141"/>
      <c r="C114" s="142"/>
      <c r="D114" s="141"/>
      <c r="E114" s="141"/>
      <c r="F114" s="141"/>
    </row>
    <row r="115" spans="1:6" x14ac:dyDescent="0.2">
      <c r="A115" s="141"/>
      <c r="B115" s="141"/>
      <c r="C115" s="142"/>
      <c r="D115" s="141"/>
      <c r="E115" s="141"/>
      <c r="F115" s="141"/>
    </row>
    <row r="116" spans="1:6" x14ac:dyDescent="0.2">
      <c r="A116" s="141"/>
      <c r="B116" s="141"/>
      <c r="C116" s="142"/>
      <c r="D116" s="141"/>
      <c r="E116" s="141"/>
      <c r="F116" s="141"/>
    </row>
    <row r="117" spans="1:6" x14ac:dyDescent="0.2">
      <c r="A117" s="141"/>
      <c r="B117" s="141"/>
      <c r="C117" s="142"/>
      <c r="D117" s="141"/>
      <c r="E117" s="141"/>
      <c r="F117" s="141"/>
    </row>
    <row r="118" spans="1:6" x14ac:dyDescent="0.2">
      <c r="A118" s="141"/>
      <c r="B118" s="141"/>
      <c r="C118" s="142"/>
      <c r="D118" s="141"/>
      <c r="E118" s="141"/>
      <c r="F118" s="141"/>
    </row>
    <row r="119" spans="1:6" x14ac:dyDescent="0.2">
      <c r="A119" s="141"/>
      <c r="B119" s="141"/>
      <c r="C119" s="142"/>
      <c r="D119" s="141"/>
      <c r="E119" s="141"/>
      <c r="F119" s="141"/>
    </row>
    <row r="120" spans="1:6" x14ac:dyDescent="0.2">
      <c r="A120" s="141"/>
      <c r="B120" s="141"/>
      <c r="C120" s="142"/>
      <c r="D120" s="141"/>
      <c r="E120" s="141"/>
      <c r="F120" s="141"/>
    </row>
    <row r="121" spans="1:6" x14ac:dyDescent="0.2">
      <c r="A121" s="141"/>
      <c r="B121" s="141"/>
      <c r="C121" s="142"/>
      <c r="D121" s="141"/>
      <c r="E121" s="141"/>
      <c r="F121" s="141"/>
    </row>
    <row r="122" spans="1:6" x14ac:dyDescent="0.2">
      <c r="A122" s="141"/>
      <c r="B122" s="141"/>
      <c r="C122" s="142"/>
      <c r="D122" s="141"/>
      <c r="E122" s="141"/>
      <c r="F122" s="141"/>
    </row>
    <row r="123" spans="1:6" x14ac:dyDescent="0.2">
      <c r="A123" s="141"/>
      <c r="B123" s="141"/>
      <c r="C123" s="142"/>
      <c r="D123" s="141"/>
      <c r="E123" s="141"/>
      <c r="F123" s="141"/>
    </row>
    <row r="124" spans="1:6" x14ac:dyDescent="0.2">
      <c r="A124" s="141"/>
      <c r="B124" s="141"/>
      <c r="C124" s="142"/>
      <c r="D124" s="141"/>
      <c r="E124" s="141"/>
      <c r="F124" s="141"/>
    </row>
  </sheetData>
  <sheetProtection sheet="1" objects="1" scenarios="1"/>
  <mergeCells count="13">
    <mergeCell ref="E1:G1"/>
    <mergeCell ref="A10:B10"/>
    <mergeCell ref="A99:B99"/>
    <mergeCell ref="C4:D4"/>
    <mergeCell ref="C5:D5"/>
    <mergeCell ref="C6:D6"/>
    <mergeCell ref="C7:D7"/>
    <mergeCell ref="C8:D8"/>
    <mergeCell ref="A11:B11"/>
    <mergeCell ref="A12:B12"/>
    <mergeCell ref="A13:B13"/>
    <mergeCell ref="B18:E18"/>
    <mergeCell ref="C10:E10"/>
  </mergeCells>
  <pageMargins left="0.25" right="0.25" top="0.75" bottom="0.75" header="0.3" footer="0.3"/>
  <pageSetup scale="90" orientation="portrait" r:id="rId1"/>
  <rowBreaks count="2" manualBreakCount="2">
    <brk id="23" max="4" man="1"/>
    <brk id="87" max="4"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20"/>
  <sheetViews>
    <sheetView zoomScale="120" zoomScaleNormal="120" zoomScalePageLayoutView="130" workbookViewId="0">
      <selection activeCell="E2" sqref="E2"/>
    </sheetView>
  </sheetViews>
  <sheetFormatPr defaultColWidth="35.88671875" defaultRowHeight="10.199999999999999" x14ac:dyDescent="0.2"/>
  <cols>
    <col min="1" max="1" width="11.88671875" style="40" customWidth="1"/>
    <col min="2" max="2" width="60.6640625" style="40" customWidth="1"/>
    <col min="3" max="3" width="4.88671875" style="45" customWidth="1"/>
    <col min="4" max="4" width="13.33203125" style="40" customWidth="1"/>
    <col min="5" max="5" width="13.5546875" style="40" customWidth="1"/>
    <col min="6" max="6" width="12.6640625" style="40" customWidth="1"/>
    <col min="7" max="16384" width="35.88671875" style="40"/>
  </cols>
  <sheetData>
    <row r="1" spans="1:7" s="22" customFormat="1" ht="49.95" customHeight="1" x14ac:dyDescent="0.3">
      <c r="E1" s="420"/>
      <c r="F1" s="420"/>
      <c r="G1" s="420"/>
    </row>
    <row r="2" spans="1:7" x14ac:dyDescent="0.2">
      <c r="A2" s="23">
        <v>45631</v>
      </c>
      <c r="B2" s="36"/>
      <c r="C2" s="38"/>
      <c r="D2" s="38"/>
      <c r="E2" s="39"/>
    </row>
    <row r="3" spans="1:7" s="45" customFormat="1" ht="11.4" customHeight="1" x14ac:dyDescent="0.2">
      <c r="A3" s="41" t="s">
        <v>3</v>
      </c>
      <c r="B3" s="42"/>
      <c r="C3" s="268"/>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10" spans="1:7" x14ac:dyDescent="0.2">
      <c r="A10" s="435" t="s">
        <v>5</v>
      </c>
      <c r="B10" s="434"/>
      <c r="C10" s="434"/>
      <c r="D10" s="434"/>
      <c r="E10" s="434"/>
    </row>
    <row r="11" spans="1:7" x14ac:dyDescent="0.2">
      <c r="A11" s="430" t="s">
        <v>25</v>
      </c>
      <c r="B11" s="430"/>
      <c r="C11" s="51"/>
      <c r="D11" s="51"/>
      <c r="E11" s="51"/>
    </row>
    <row r="12" spans="1:7" ht="11.25" customHeight="1" x14ac:dyDescent="0.2">
      <c r="A12" s="431" t="s">
        <v>139</v>
      </c>
      <c r="B12" s="431"/>
      <c r="C12" s="51"/>
      <c r="D12" s="51"/>
      <c r="E12" s="51"/>
    </row>
    <row r="13" spans="1:7" x14ac:dyDescent="0.2">
      <c r="A13" s="431" t="s">
        <v>26</v>
      </c>
      <c r="B13" s="431"/>
      <c r="C13" s="51"/>
      <c r="D13" s="51"/>
      <c r="E13" s="51"/>
    </row>
    <row r="14" spans="1:7" x14ac:dyDescent="0.2">
      <c r="A14" s="48"/>
      <c r="B14" s="48"/>
      <c r="C14" s="54"/>
      <c r="D14" s="49"/>
      <c r="E14" s="49"/>
    </row>
    <row r="15" spans="1:7" ht="20.399999999999999" x14ac:dyDescent="0.2">
      <c r="A15" s="56" t="s">
        <v>0</v>
      </c>
      <c r="B15" s="57" t="s">
        <v>6</v>
      </c>
      <c r="C15" s="57" t="s">
        <v>20</v>
      </c>
      <c r="D15" s="57" t="s">
        <v>427</v>
      </c>
      <c r="E15" s="57" t="s">
        <v>433</v>
      </c>
      <c r="F15" s="1" t="s">
        <v>437</v>
      </c>
    </row>
    <row r="16" spans="1:7" ht="81.599999999999994" x14ac:dyDescent="0.2">
      <c r="A16" s="145" t="s">
        <v>159</v>
      </c>
      <c r="B16" s="146" t="s">
        <v>256</v>
      </c>
      <c r="C16" s="137">
        <v>1</v>
      </c>
      <c r="D16" s="147">
        <v>341054</v>
      </c>
      <c r="E16" s="2">
        <f>C16*D16</f>
        <v>341054</v>
      </c>
      <c r="F16" s="97">
        <f>E16-(E16*2%)</f>
        <v>334232.92</v>
      </c>
    </row>
    <row r="17" spans="1:6" x14ac:dyDescent="0.2">
      <c r="A17" s="64"/>
      <c r="B17" s="65" t="s">
        <v>63</v>
      </c>
      <c r="C17" s="66"/>
      <c r="D17" s="3"/>
      <c r="E17" s="67"/>
      <c r="F17" s="72"/>
    </row>
    <row r="18" spans="1:6" ht="264" customHeight="1" x14ac:dyDescent="0.2">
      <c r="A18" s="69"/>
      <c r="B18" s="432"/>
      <c r="C18" s="433"/>
      <c r="D18" s="433"/>
      <c r="E18" s="433"/>
      <c r="F18" s="72"/>
    </row>
    <row r="19" spans="1:6" ht="11.4" customHeight="1" x14ac:dyDescent="0.2">
      <c r="A19" s="69"/>
      <c r="B19" s="73"/>
      <c r="C19" s="69"/>
      <c r="D19" s="74" t="s">
        <v>8</v>
      </c>
      <c r="E19" s="75">
        <f>SUM(E16)</f>
        <v>341054</v>
      </c>
      <c r="F19" s="75">
        <f>SUM(F16)</f>
        <v>334232.92</v>
      </c>
    </row>
    <row r="20" spans="1:6" ht="11.4" customHeight="1" thickBot="1" x14ac:dyDescent="0.25">
      <c r="A20" s="69"/>
      <c r="B20" s="73" t="s">
        <v>2</v>
      </c>
      <c r="C20" s="69"/>
      <c r="D20" s="74" t="s">
        <v>9</v>
      </c>
      <c r="E20" s="75"/>
      <c r="F20" s="76"/>
    </row>
    <row r="21" spans="1:6" ht="11.4" customHeight="1" thickBot="1" x14ac:dyDescent="0.25">
      <c r="A21" s="69"/>
      <c r="B21" s="78" t="s">
        <v>17</v>
      </c>
      <c r="C21" s="69"/>
      <c r="D21" s="79" t="s">
        <v>1</v>
      </c>
      <c r="E21" s="80">
        <f>SUM(E19:E20)</f>
        <v>341054</v>
      </c>
      <c r="F21" s="80">
        <f>SUM(F19:F20)</f>
        <v>334232.92</v>
      </c>
    </row>
    <row r="22" spans="1:6" ht="11.4" customHeight="1" x14ac:dyDescent="0.2">
      <c r="A22" s="81" t="s">
        <v>99</v>
      </c>
      <c r="B22" s="82"/>
      <c r="D22" s="83"/>
      <c r="E22" s="83"/>
      <c r="F22" s="72"/>
    </row>
    <row r="23" spans="1:6" ht="11.4" customHeight="1" x14ac:dyDescent="0.2">
      <c r="A23" s="81"/>
      <c r="B23" s="84" t="s">
        <v>10</v>
      </c>
      <c r="C23" s="85"/>
      <c r="D23" s="166"/>
      <c r="E23" s="94"/>
      <c r="F23" s="68"/>
    </row>
    <row r="24" spans="1:6" ht="11.4" customHeight="1" x14ac:dyDescent="0.2">
      <c r="A24" s="81"/>
      <c r="B24" s="89" t="s">
        <v>105</v>
      </c>
      <c r="C24" s="15"/>
      <c r="D24" s="76">
        <v>17849</v>
      </c>
      <c r="E24" s="90">
        <f t="shared" ref="E24:E27" si="0">C24*D24</f>
        <v>0</v>
      </c>
      <c r="F24" s="76">
        <f>E24-(E24*2%)</f>
        <v>0</v>
      </c>
    </row>
    <row r="25" spans="1:6" ht="11.4" customHeight="1" x14ac:dyDescent="0.2">
      <c r="A25" s="81"/>
      <c r="B25" s="89" t="s">
        <v>336</v>
      </c>
      <c r="C25" s="15"/>
      <c r="D25" s="76">
        <v>2116</v>
      </c>
      <c r="E25" s="90">
        <f t="shared" si="0"/>
        <v>0</v>
      </c>
      <c r="F25" s="76">
        <f t="shared" ref="F25:F27" si="1">E25-(E25*2%)</f>
        <v>0</v>
      </c>
    </row>
    <row r="26" spans="1:6" ht="11.4" customHeight="1" x14ac:dyDescent="0.2">
      <c r="A26" s="81"/>
      <c r="B26" s="89" t="s">
        <v>28</v>
      </c>
      <c r="C26" s="15"/>
      <c r="D26" s="76">
        <v>4755</v>
      </c>
      <c r="E26" s="90">
        <f t="shared" si="0"/>
        <v>0</v>
      </c>
      <c r="F26" s="76">
        <f t="shared" si="1"/>
        <v>0</v>
      </c>
    </row>
    <row r="27" spans="1:6" ht="11.4" customHeight="1" x14ac:dyDescent="0.2">
      <c r="A27" s="81"/>
      <c r="B27" s="89" t="s">
        <v>29</v>
      </c>
      <c r="C27" s="15"/>
      <c r="D27" s="76">
        <v>9509</v>
      </c>
      <c r="E27" s="90">
        <f t="shared" si="0"/>
        <v>0</v>
      </c>
      <c r="F27" s="76">
        <f t="shared" si="1"/>
        <v>0</v>
      </c>
    </row>
    <row r="28" spans="1:6" ht="11.4" customHeight="1" x14ac:dyDescent="0.2">
      <c r="A28" s="81"/>
      <c r="B28" s="89"/>
      <c r="C28" s="15"/>
      <c r="D28" s="255"/>
      <c r="E28" s="90"/>
      <c r="F28" s="72"/>
    </row>
    <row r="29" spans="1:6" x14ac:dyDescent="0.2">
      <c r="B29" s="84" t="s">
        <v>215</v>
      </c>
      <c r="C29" s="260"/>
      <c r="D29" s="103"/>
      <c r="E29" s="103"/>
      <c r="F29" s="68"/>
    </row>
    <row r="30" spans="1:6" ht="40.5" customHeight="1" x14ac:dyDescent="0.2">
      <c r="A30" s="81"/>
      <c r="B30" s="91" t="s">
        <v>404</v>
      </c>
      <c r="C30" s="15"/>
      <c r="D30" s="269">
        <v>19193</v>
      </c>
      <c r="E30" s="90">
        <f t="shared" ref="E30" si="2">C30*D30</f>
        <v>0</v>
      </c>
      <c r="F30" s="76">
        <f>E30-(E30*2%)</f>
        <v>0</v>
      </c>
    </row>
    <row r="31" spans="1:6" x14ac:dyDescent="0.2">
      <c r="A31" s="81"/>
      <c r="B31" s="91"/>
      <c r="C31" s="15"/>
      <c r="D31" s="255"/>
      <c r="E31" s="90"/>
      <c r="F31" s="72"/>
    </row>
    <row r="32" spans="1:6" ht="11.4" customHeight="1" x14ac:dyDescent="0.2">
      <c r="A32" s="81"/>
      <c r="B32" s="84" t="s">
        <v>109</v>
      </c>
      <c r="C32" s="15"/>
      <c r="D32" s="150"/>
      <c r="E32" s="95"/>
      <c r="F32" s="68"/>
    </row>
    <row r="33" spans="1:6" ht="11.4" customHeight="1" x14ac:dyDescent="0.2">
      <c r="A33" s="81"/>
      <c r="B33" s="98" t="s">
        <v>30</v>
      </c>
      <c r="C33" s="15"/>
      <c r="D33" s="76">
        <v>776</v>
      </c>
      <c r="E33" s="90">
        <f t="shared" ref="E33:E62" si="3">C33*D33</f>
        <v>0</v>
      </c>
      <c r="F33" s="76">
        <f t="shared" ref="F33:F36" si="4">E33-(E33*2%)</f>
        <v>0</v>
      </c>
    </row>
    <row r="34" spans="1:6" ht="11.4" customHeight="1" x14ac:dyDescent="0.2">
      <c r="A34" s="81"/>
      <c r="B34" s="100" t="s">
        <v>291</v>
      </c>
      <c r="C34" s="15"/>
      <c r="D34" s="76">
        <v>537</v>
      </c>
      <c r="E34" s="90">
        <f t="shared" si="3"/>
        <v>0</v>
      </c>
      <c r="F34" s="76">
        <f t="shared" si="4"/>
        <v>0</v>
      </c>
    </row>
    <row r="35" spans="1:6" ht="11.4" customHeight="1" x14ac:dyDescent="0.2">
      <c r="A35" s="81"/>
      <c r="B35" s="98" t="s">
        <v>35</v>
      </c>
      <c r="C35" s="15"/>
      <c r="D35" s="76">
        <v>652</v>
      </c>
      <c r="E35" s="90">
        <f t="shared" si="3"/>
        <v>0</v>
      </c>
      <c r="F35" s="76">
        <f t="shared" si="4"/>
        <v>0</v>
      </c>
    </row>
    <row r="36" spans="1:6" ht="11.4" customHeight="1" x14ac:dyDescent="0.2">
      <c r="A36" s="81"/>
      <c r="B36" s="98" t="s">
        <v>19</v>
      </c>
      <c r="C36" s="15"/>
      <c r="D36" s="76">
        <v>463</v>
      </c>
      <c r="E36" s="90">
        <f t="shared" si="3"/>
        <v>0</v>
      </c>
      <c r="F36" s="76">
        <f t="shared" si="4"/>
        <v>0</v>
      </c>
    </row>
    <row r="37" spans="1:6" ht="11.4" customHeight="1" x14ac:dyDescent="0.2">
      <c r="A37" s="81"/>
      <c r="B37" s="98"/>
      <c r="C37" s="15"/>
      <c r="D37" s="72"/>
      <c r="E37" s="90"/>
      <c r="F37" s="72"/>
    </row>
    <row r="38" spans="1:6" ht="11.4" customHeight="1" x14ac:dyDescent="0.2">
      <c r="A38" s="81"/>
      <c r="B38" s="84" t="s">
        <v>110</v>
      </c>
      <c r="C38" s="15"/>
      <c r="D38" s="68"/>
      <c r="E38" s="95"/>
      <c r="F38" s="68"/>
    </row>
    <row r="39" spans="1:6" ht="11.4" customHeight="1" x14ac:dyDescent="0.2">
      <c r="A39" s="81"/>
      <c r="B39" s="89" t="s">
        <v>36</v>
      </c>
      <c r="C39" s="15"/>
      <c r="D39" s="76">
        <v>941</v>
      </c>
      <c r="E39" s="90">
        <f t="shared" si="3"/>
        <v>0</v>
      </c>
      <c r="F39" s="76">
        <f t="shared" ref="F39:F45" si="5">E39-(E39*2%)</f>
        <v>0</v>
      </c>
    </row>
    <row r="40" spans="1:6" ht="11.4" customHeight="1" x14ac:dyDescent="0.2">
      <c r="A40" s="81"/>
      <c r="B40" s="98" t="s">
        <v>37</v>
      </c>
      <c r="C40" s="15"/>
      <c r="D40" s="76">
        <v>828</v>
      </c>
      <c r="E40" s="90">
        <f t="shared" si="3"/>
        <v>0</v>
      </c>
      <c r="F40" s="76">
        <f t="shared" si="5"/>
        <v>0</v>
      </c>
    </row>
    <row r="41" spans="1:6" ht="11.4" customHeight="1" x14ac:dyDescent="0.2">
      <c r="A41" s="81"/>
      <c r="B41" s="100" t="s">
        <v>38</v>
      </c>
      <c r="C41" s="15"/>
      <c r="D41" s="76">
        <v>921</v>
      </c>
      <c r="E41" s="90">
        <f t="shared" si="3"/>
        <v>0</v>
      </c>
      <c r="F41" s="76">
        <f t="shared" si="5"/>
        <v>0</v>
      </c>
    </row>
    <row r="42" spans="1:6" ht="20.399999999999999" x14ac:dyDescent="0.2">
      <c r="A42" s="81"/>
      <c r="B42" s="98" t="s">
        <v>39</v>
      </c>
      <c r="C42" s="15"/>
      <c r="D42" s="76">
        <v>609</v>
      </c>
      <c r="E42" s="90">
        <f t="shared" si="3"/>
        <v>0</v>
      </c>
      <c r="F42" s="76">
        <f t="shared" si="5"/>
        <v>0</v>
      </c>
    </row>
    <row r="43" spans="1:6" ht="25.5" customHeight="1" x14ac:dyDescent="0.2">
      <c r="A43" s="81"/>
      <c r="B43" s="98" t="s">
        <v>121</v>
      </c>
      <c r="C43" s="15"/>
      <c r="D43" s="76">
        <v>534</v>
      </c>
      <c r="E43" s="90">
        <f t="shared" si="3"/>
        <v>0</v>
      </c>
      <c r="F43" s="76">
        <f t="shared" si="5"/>
        <v>0</v>
      </c>
    </row>
    <row r="44" spans="1:6" ht="11.4" customHeight="1" x14ac:dyDescent="0.2">
      <c r="A44" s="81"/>
      <c r="B44" s="98" t="s">
        <v>40</v>
      </c>
      <c r="C44" s="15"/>
      <c r="D44" s="76">
        <v>2739</v>
      </c>
      <c r="E44" s="90">
        <f t="shared" si="3"/>
        <v>0</v>
      </c>
      <c r="F44" s="76">
        <f t="shared" si="5"/>
        <v>0</v>
      </c>
    </row>
    <row r="45" spans="1:6" ht="11.4" customHeight="1" x14ac:dyDescent="0.2">
      <c r="A45" s="81"/>
      <c r="B45" s="98" t="s">
        <v>225</v>
      </c>
      <c r="C45" s="15"/>
      <c r="D45" s="76">
        <v>3466</v>
      </c>
      <c r="E45" s="90">
        <f t="shared" ref="E45" si="6">C45*D45</f>
        <v>0</v>
      </c>
      <c r="F45" s="76">
        <f t="shared" si="5"/>
        <v>0</v>
      </c>
    </row>
    <row r="46" spans="1:6" ht="11.4" customHeight="1" x14ac:dyDescent="0.2">
      <c r="A46" s="81"/>
      <c r="B46" s="98"/>
      <c r="C46" s="15"/>
      <c r="D46" s="72"/>
      <c r="E46" s="90"/>
      <c r="F46" s="72"/>
    </row>
    <row r="47" spans="1:6" ht="11.4" customHeight="1" x14ac:dyDescent="0.2">
      <c r="A47" s="81"/>
      <c r="B47" s="84" t="s">
        <v>111</v>
      </c>
      <c r="C47" s="15"/>
      <c r="D47" s="68"/>
      <c r="E47" s="95"/>
      <c r="F47" s="68"/>
    </row>
    <row r="48" spans="1:6" ht="11.4" customHeight="1" x14ac:dyDescent="0.2">
      <c r="A48" s="81"/>
      <c r="B48" s="98" t="s">
        <v>41</v>
      </c>
      <c r="C48" s="15"/>
      <c r="D48" s="76">
        <v>3254</v>
      </c>
      <c r="E48" s="90">
        <f t="shared" si="3"/>
        <v>0</v>
      </c>
      <c r="F48" s="76">
        <f t="shared" ref="F48:F51" si="7">E48-(E48*2%)</f>
        <v>0</v>
      </c>
    </row>
    <row r="49" spans="1:6" ht="11.4" customHeight="1" x14ac:dyDescent="0.2">
      <c r="A49" s="81"/>
      <c r="B49" s="98" t="s">
        <v>42</v>
      </c>
      <c r="C49" s="15"/>
      <c r="D49" s="76">
        <v>3629</v>
      </c>
      <c r="E49" s="90">
        <f t="shared" si="3"/>
        <v>0</v>
      </c>
      <c r="F49" s="76">
        <f t="shared" si="7"/>
        <v>0</v>
      </c>
    </row>
    <row r="50" spans="1:6" ht="11.4" customHeight="1" x14ac:dyDescent="0.2">
      <c r="A50" s="81"/>
      <c r="B50" s="98" t="s">
        <v>43</v>
      </c>
      <c r="C50" s="15"/>
      <c r="D50" s="76">
        <v>3723</v>
      </c>
      <c r="E50" s="90">
        <f t="shared" si="3"/>
        <v>0</v>
      </c>
      <c r="F50" s="76">
        <f t="shared" si="7"/>
        <v>0</v>
      </c>
    </row>
    <row r="51" spans="1:6" ht="11.4" customHeight="1" x14ac:dyDescent="0.2">
      <c r="A51" s="81"/>
      <c r="B51" s="98" t="s">
        <v>44</v>
      </c>
      <c r="C51" s="15"/>
      <c r="D51" s="76">
        <v>3817</v>
      </c>
      <c r="E51" s="90">
        <f t="shared" si="3"/>
        <v>0</v>
      </c>
      <c r="F51" s="76">
        <f t="shared" si="7"/>
        <v>0</v>
      </c>
    </row>
    <row r="52" spans="1:6" ht="11.4" customHeight="1" x14ac:dyDescent="0.2">
      <c r="A52" s="81"/>
      <c r="B52" s="91"/>
      <c r="C52" s="15"/>
      <c r="D52" s="72"/>
      <c r="E52" s="80"/>
      <c r="F52" s="72"/>
    </row>
    <row r="53" spans="1:6" ht="11.4" customHeight="1" x14ac:dyDescent="0.2">
      <c r="A53" s="81"/>
      <c r="B53" s="84" t="s">
        <v>112</v>
      </c>
      <c r="C53" s="15"/>
      <c r="D53" s="68"/>
      <c r="E53" s="95"/>
      <c r="F53" s="68"/>
    </row>
    <row r="54" spans="1:6" ht="11.4" customHeight="1" x14ac:dyDescent="0.2">
      <c r="A54" s="81"/>
      <c r="B54" s="101" t="s">
        <v>377</v>
      </c>
      <c r="C54" s="15"/>
      <c r="D54" s="76">
        <v>392</v>
      </c>
      <c r="E54" s="90">
        <f t="shared" si="3"/>
        <v>0</v>
      </c>
      <c r="F54" s="76">
        <f t="shared" ref="F54:F57" si="8">E54-(E54*2%)</f>
        <v>0</v>
      </c>
    </row>
    <row r="55" spans="1:6" ht="11.4" customHeight="1" x14ac:dyDescent="0.2">
      <c r="A55" s="81"/>
      <c r="B55" s="101" t="s">
        <v>378</v>
      </c>
      <c r="C55" s="15"/>
      <c r="D55" s="76">
        <v>776</v>
      </c>
      <c r="E55" s="90">
        <f t="shared" si="3"/>
        <v>0</v>
      </c>
      <c r="F55" s="76">
        <f t="shared" si="8"/>
        <v>0</v>
      </c>
    </row>
    <row r="56" spans="1:6" ht="11.4" customHeight="1" x14ac:dyDescent="0.2">
      <c r="A56" s="81"/>
      <c r="B56" s="101" t="s">
        <v>379</v>
      </c>
      <c r="C56" s="15"/>
      <c r="D56" s="76">
        <v>889</v>
      </c>
      <c r="E56" s="90">
        <f t="shared" si="3"/>
        <v>0</v>
      </c>
      <c r="F56" s="76">
        <f t="shared" si="8"/>
        <v>0</v>
      </c>
    </row>
    <row r="57" spans="1:6" ht="11.4" customHeight="1" x14ac:dyDescent="0.2">
      <c r="A57" s="81"/>
      <c r="B57" s="101" t="s">
        <v>380</v>
      </c>
      <c r="C57" s="15"/>
      <c r="D57" s="76">
        <v>946</v>
      </c>
      <c r="E57" s="90">
        <f t="shared" si="3"/>
        <v>0</v>
      </c>
      <c r="F57" s="76">
        <f t="shared" si="8"/>
        <v>0</v>
      </c>
    </row>
    <row r="58" spans="1:6" ht="11.4" customHeight="1" x14ac:dyDescent="0.2">
      <c r="A58" s="81"/>
      <c r="B58" s="98"/>
      <c r="C58" s="15"/>
      <c r="D58" s="7"/>
      <c r="E58" s="90"/>
      <c r="F58" s="72"/>
    </row>
    <row r="59" spans="1:6" ht="11.4" customHeight="1" x14ac:dyDescent="0.2">
      <c r="A59" s="81"/>
      <c r="B59" s="98" t="s">
        <v>381</v>
      </c>
      <c r="C59" s="15"/>
      <c r="D59" s="76">
        <v>346</v>
      </c>
      <c r="E59" s="90">
        <f t="shared" si="3"/>
        <v>0</v>
      </c>
      <c r="F59" s="76">
        <f t="shared" ref="F59:F62" si="9">E59-(E59*2%)</f>
        <v>0</v>
      </c>
    </row>
    <row r="60" spans="1:6" ht="11.4" customHeight="1" x14ac:dyDescent="0.2">
      <c r="A60" s="81"/>
      <c r="B60" s="98" t="s">
        <v>382</v>
      </c>
      <c r="C60" s="15"/>
      <c r="D60" s="76">
        <v>388</v>
      </c>
      <c r="E60" s="90">
        <f t="shared" si="3"/>
        <v>0</v>
      </c>
      <c r="F60" s="76">
        <f t="shared" si="9"/>
        <v>0</v>
      </c>
    </row>
    <row r="61" spans="1:6" ht="11.4" customHeight="1" x14ac:dyDescent="0.2">
      <c r="A61" s="81"/>
      <c r="B61" s="98" t="s">
        <v>383</v>
      </c>
      <c r="C61" s="15"/>
      <c r="D61" s="76">
        <v>448</v>
      </c>
      <c r="E61" s="90">
        <f t="shared" si="3"/>
        <v>0</v>
      </c>
      <c r="F61" s="76">
        <f t="shared" si="9"/>
        <v>0</v>
      </c>
    </row>
    <row r="62" spans="1:6" ht="11.4" customHeight="1" x14ac:dyDescent="0.2">
      <c r="A62" s="81"/>
      <c r="B62" s="98" t="s">
        <v>384</v>
      </c>
      <c r="C62" s="15"/>
      <c r="D62" s="76">
        <v>510</v>
      </c>
      <c r="E62" s="80">
        <f t="shared" si="3"/>
        <v>0</v>
      </c>
      <c r="F62" s="76">
        <f t="shared" si="9"/>
        <v>0</v>
      </c>
    </row>
    <row r="63" spans="1:6" ht="11.4" customHeight="1" x14ac:dyDescent="0.2">
      <c r="A63" s="81"/>
      <c r="B63" s="91"/>
      <c r="C63" s="15"/>
      <c r="D63" s="72"/>
      <c r="E63" s="90"/>
      <c r="F63" s="72"/>
    </row>
    <row r="64" spans="1:6" ht="11.4" customHeight="1" x14ac:dyDescent="0.2">
      <c r="A64" s="81"/>
      <c r="B64" s="102" t="s">
        <v>16</v>
      </c>
      <c r="C64" s="15"/>
      <c r="D64" s="68"/>
      <c r="E64" s="95"/>
      <c r="F64" s="68"/>
    </row>
    <row r="65" spans="1:6" ht="11.4" customHeight="1" x14ac:dyDescent="0.2">
      <c r="A65" s="81"/>
      <c r="B65" s="104" t="s">
        <v>138</v>
      </c>
      <c r="C65" s="15"/>
      <c r="D65" s="76">
        <v>5488</v>
      </c>
      <c r="E65" s="90">
        <f t="shared" ref="E65:E77" si="10">C65*D65</f>
        <v>0</v>
      </c>
      <c r="F65" s="76">
        <f t="shared" ref="F65:F77" si="11">E65-(E65*2%)</f>
        <v>0</v>
      </c>
    </row>
    <row r="66" spans="1:6" ht="11.4" customHeight="1" x14ac:dyDescent="0.2">
      <c r="A66" s="81"/>
      <c r="B66" s="104" t="s">
        <v>48</v>
      </c>
      <c r="C66" s="15"/>
      <c r="D66" s="76">
        <v>5654</v>
      </c>
      <c r="E66" s="90">
        <f t="shared" si="10"/>
        <v>0</v>
      </c>
      <c r="F66" s="76">
        <f t="shared" si="11"/>
        <v>0</v>
      </c>
    </row>
    <row r="67" spans="1:6" ht="11.4" customHeight="1" x14ac:dyDescent="0.2">
      <c r="A67" s="81"/>
      <c r="B67" s="104" t="s">
        <v>49</v>
      </c>
      <c r="C67" s="15"/>
      <c r="D67" s="76">
        <v>6032</v>
      </c>
      <c r="E67" s="90">
        <f t="shared" si="10"/>
        <v>0</v>
      </c>
      <c r="F67" s="76">
        <f t="shared" si="11"/>
        <v>0</v>
      </c>
    </row>
    <row r="68" spans="1:6" ht="11.4" customHeight="1" x14ac:dyDescent="0.2">
      <c r="A68" s="81"/>
      <c r="B68" s="104" t="s">
        <v>50</v>
      </c>
      <c r="C68" s="15"/>
      <c r="D68" s="76">
        <v>6331</v>
      </c>
      <c r="E68" s="90">
        <f t="shared" si="10"/>
        <v>0</v>
      </c>
      <c r="F68" s="76">
        <f t="shared" si="11"/>
        <v>0</v>
      </c>
    </row>
    <row r="69" spans="1:6" ht="11.4" customHeight="1" x14ac:dyDescent="0.2">
      <c r="A69" s="81"/>
      <c r="B69" s="104" t="s">
        <v>51</v>
      </c>
      <c r="C69" s="15"/>
      <c r="D69" s="76">
        <v>1219</v>
      </c>
      <c r="E69" s="90">
        <f t="shared" si="10"/>
        <v>0</v>
      </c>
      <c r="F69" s="76">
        <f t="shared" si="11"/>
        <v>0</v>
      </c>
    </row>
    <row r="70" spans="1:6" ht="11.4" customHeight="1" x14ac:dyDescent="0.2">
      <c r="A70" s="81"/>
      <c r="B70" s="104" t="s">
        <v>52</v>
      </c>
      <c r="C70" s="15"/>
      <c r="D70" s="76">
        <v>565</v>
      </c>
      <c r="E70" s="90">
        <f t="shared" si="10"/>
        <v>0</v>
      </c>
      <c r="F70" s="76">
        <f t="shared" si="11"/>
        <v>0</v>
      </c>
    </row>
    <row r="71" spans="1:6" ht="11.4" customHeight="1" x14ac:dyDescent="0.2">
      <c r="A71" s="81"/>
      <c r="B71" s="104" t="s">
        <v>53</v>
      </c>
      <c r="C71" s="15"/>
      <c r="D71" s="76">
        <v>715</v>
      </c>
      <c r="E71" s="90">
        <f t="shared" si="10"/>
        <v>0</v>
      </c>
      <c r="F71" s="76">
        <f t="shared" si="11"/>
        <v>0</v>
      </c>
    </row>
    <row r="72" spans="1:6" ht="11.4" customHeight="1" x14ac:dyDescent="0.2">
      <c r="A72" s="81"/>
      <c r="B72" s="105" t="s">
        <v>54</v>
      </c>
      <c r="C72" s="15"/>
      <c r="D72" s="76">
        <v>947</v>
      </c>
      <c r="E72" s="90">
        <f t="shared" si="10"/>
        <v>0</v>
      </c>
      <c r="F72" s="76">
        <f t="shared" si="11"/>
        <v>0</v>
      </c>
    </row>
    <row r="73" spans="1:6" ht="11.4" customHeight="1" x14ac:dyDescent="0.2">
      <c r="A73" s="81"/>
      <c r="B73" s="104" t="s">
        <v>55</v>
      </c>
      <c r="C73" s="15"/>
      <c r="D73" s="76">
        <v>546</v>
      </c>
      <c r="E73" s="90">
        <f t="shared" si="10"/>
        <v>0</v>
      </c>
      <c r="F73" s="76">
        <f t="shared" si="11"/>
        <v>0</v>
      </c>
    </row>
    <row r="74" spans="1:6" ht="11.4" customHeight="1" x14ac:dyDescent="0.2">
      <c r="A74" s="81"/>
      <c r="B74" s="104" t="s">
        <v>56</v>
      </c>
      <c r="C74" s="15"/>
      <c r="D74" s="76">
        <v>763</v>
      </c>
      <c r="E74" s="90">
        <f t="shared" si="10"/>
        <v>0</v>
      </c>
      <c r="F74" s="76">
        <f t="shared" si="11"/>
        <v>0</v>
      </c>
    </row>
    <row r="75" spans="1:6" ht="11.4" customHeight="1" x14ac:dyDescent="0.2">
      <c r="A75" s="81"/>
      <c r="B75" s="89" t="s">
        <v>385</v>
      </c>
      <c r="C75" s="15"/>
      <c r="D75" s="76">
        <v>26.25</v>
      </c>
      <c r="E75" s="270">
        <f t="shared" si="10"/>
        <v>0</v>
      </c>
      <c r="F75" s="76">
        <f t="shared" si="11"/>
        <v>0</v>
      </c>
    </row>
    <row r="76" spans="1:6" ht="11.4" customHeight="1" x14ac:dyDescent="0.2">
      <c r="A76" s="81"/>
      <c r="B76" s="89" t="s">
        <v>386</v>
      </c>
      <c r="C76" s="15"/>
      <c r="D76" s="76">
        <v>38.06</v>
      </c>
      <c r="E76" s="270">
        <f t="shared" si="10"/>
        <v>0</v>
      </c>
      <c r="F76" s="76">
        <f t="shared" si="11"/>
        <v>0</v>
      </c>
    </row>
    <row r="77" spans="1:6" ht="11.4" customHeight="1" x14ac:dyDescent="0.2">
      <c r="A77" s="81"/>
      <c r="B77" s="89" t="s">
        <v>387</v>
      </c>
      <c r="C77" s="15"/>
      <c r="D77" s="76">
        <v>3.1</v>
      </c>
      <c r="E77" s="270">
        <f t="shared" si="10"/>
        <v>0</v>
      </c>
      <c r="F77" s="76">
        <f t="shared" si="11"/>
        <v>0</v>
      </c>
    </row>
    <row r="78" spans="1:6" ht="11.4" customHeight="1" x14ac:dyDescent="0.2">
      <c r="A78" s="81"/>
      <c r="B78" s="271"/>
      <c r="C78" s="15"/>
      <c r="D78" s="72"/>
      <c r="E78" s="270"/>
      <c r="F78" s="72"/>
    </row>
    <row r="79" spans="1:6" ht="11.4" customHeight="1" x14ac:dyDescent="0.2">
      <c r="A79" s="81"/>
      <c r="B79" s="272" t="s">
        <v>337</v>
      </c>
      <c r="C79" s="15"/>
      <c r="D79" s="68"/>
      <c r="E79" s="95"/>
      <c r="F79" s="68"/>
    </row>
    <row r="80" spans="1:6" ht="11.4" customHeight="1" x14ac:dyDescent="0.2">
      <c r="A80" s="81"/>
      <c r="B80" s="104" t="s">
        <v>338</v>
      </c>
      <c r="C80" s="15"/>
      <c r="D80" s="76">
        <v>16294</v>
      </c>
      <c r="E80" s="90">
        <f t="shared" ref="E80:E81" si="12">C80*D80</f>
        <v>0</v>
      </c>
      <c r="F80" s="76">
        <f t="shared" ref="F80:F81" si="13">E80-(E80*2%)</f>
        <v>0</v>
      </c>
    </row>
    <row r="81" spans="1:6" ht="11.4" customHeight="1" thickBot="1" x14ac:dyDescent="0.25">
      <c r="A81" s="81"/>
      <c r="B81" s="273" t="s">
        <v>339</v>
      </c>
      <c r="C81" s="221"/>
      <c r="D81" s="159">
        <v>-120197</v>
      </c>
      <c r="E81" s="160">
        <f t="shared" si="12"/>
        <v>0</v>
      </c>
      <c r="F81" s="159">
        <f t="shared" si="13"/>
        <v>0</v>
      </c>
    </row>
    <row r="82" spans="1:6" ht="11.4" customHeight="1" x14ac:dyDescent="0.2">
      <c r="A82" s="131"/>
      <c r="B82" s="111" t="s">
        <v>27</v>
      </c>
      <c r="C82" s="18"/>
      <c r="D82" s="112"/>
      <c r="E82" s="112">
        <f>SUM(E24:E81)</f>
        <v>0</v>
      </c>
      <c r="F82" s="112">
        <f>SUM(F24:F81)</f>
        <v>0</v>
      </c>
    </row>
    <row r="83" spans="1:6" ht="11.4" customHeight="1" x14ac:dyDescent="0.2">
      <c r="A83" s="131"/>
      <c r="B83" s="115" t="s">
        <v>98</v>
      </c>
      <c r="C83" s="15"/>
      <c r="D83" s="72"/>
      <c r="E83" s="76">
        <f>E21</f>
        <v>341054</v>
      </c>
      <c r="F83" s="76">
        <f>F21</f>
        <v>334232.92</v>
      </c>
    </row>
    <row r="84" spans="1:6" ht="11.4" customHeight="1" x14ac:dyDescent="0.2">
      <c r="A84" s="131"/>
      <c r="B84" s="115" t="s">
        <v>429</v>
      </c>
      <c r="C84" s="15"/>
      <c r="D84" s="72"/>
      <c r="E84" s="118">
        <f>SUM(E82:E83)</f>
        <v>341054</v>
      </c>
      <c r="F84" s="118">
        <f>SUM(F82:F83)</f>
        <v>334232.92</v>
      </c>
    </row>
    <row r="85" spans="1:6" ht="11.4" customHeight="1" x14ac:dyDescent="0.2">
      <c r="A85" s="130"/>
      <c r="C85" s="15"/>
      <c r="D85" s="72"/>
      <c r="E85" s="72"/>
      <c r="F85" s="72"/>
    </row>
    <row r="86" spans="1:6" ht="11.4" customHeight="1" x14ac:dyDescent="0.2">
      <c r="A86" s="131"/>
      <c r="B86" s="120" t="s">
        <v>430</v>
      </c>
      <c r="C86" s="139">
        <v>0</v>
      </c>
      <c r="D86" s="76">
        <f>(F84*C86)</f>
        <v>0</v>
      </c>
      <c r="E86" s="118">
        <f>E84-D86</f>
        <v>341054</v>
      </c>
      <c r="F86" s="118">
        <f>F84-D86</f>
        <v>334232.92</v>
      </c>
    </row>
    <row r="87" spans="1:6" ht="11.4" customHeight="1" x14ac:dyDescent="0.2">
      <c r="A87" s="131"/>
      <c r="C87" s="15"/>
      <c r="D87" s="72"/>
      <c r="E87" s="72"/>
      <c r="F87" s="72"/>
    </row>
    <row r="88" spans="1:6" ht="11.4" customHeight="1" x14ac:dyDescent="0.2">
      <c r="A88" s="131"/>
      <c r="B88" s="122" t="s">
        <v>100</v>
      </c>
      <c r="C88" s="15"/>
      <c r="D88" s="72"/>
      <c r="E88" s="72"/>
      <c r="F88" s="72"/>
    </row>
    <row r="89" spans="1:6" ht="11.4" customHeight="1" x14ac:dyDescent="0.2">
      <c r="A89" s="131"/>
      <c r="B89" s="123" t="s">
        <v>101</v>
      </c>
      <c r="C89" s="15"/>
      <c r="D89" s="72"/>
      <c r="E89" s="72"/>
      <c r="F89" s="72"/>
    </row>
    <row r="90" spans="1:6" ht="11.4" customHeight="1" x14ac:dyDescent="0.2">
      <c r="A90" s="131"/>
      <c r="B90" s="115"/>
      <c r="C90" s="15"/>
      <c r="D90" s="72"/>
      <c r="E90" s="72"/>
      <c r="F90" s="72"/>
    </row>
    <row r="91" spans="1:6" ht="20.399999999999999" x14ac:dyDescent="0.2">
      <c r="A91" s="131"/>
      <c r="B91" s="120" t="s">
        <v>167</v>
      </c>
      <c r="C91" s="15">
        <v>0</v>
      </c>
      <c r="D91" s="175">
        <v>8</v>
      </c>
      <c r="E91" s="175">
        <f>C91*D91</f>
        <v>0</v>
      </c>
      <c r="F91" s="175">
        <f>C91*D91</f>
        <v>0</v>
      </c>
    </row>
    <row r="92" spans="1:6" ht="11.4" customHeight="1" x14ac:dyDescent="0.2">
      <c r="A92" s="131"/>
      <c r="B92" s="125" t="s">
        <v>1</v>
      </c>
      <c r="E92" s="126">
        <f>SUM(E86:E91)</f>
        <v>341054</v>
      </c>
      <c r="F92" s="126">
        <f>SUM(F86:F91)</f>
        <v>334232.92</v>
      </c>
    </row>
    <row r="93" spans="1:6" x14ac:dyDescent="0.2">
      <c r="A93" s="131"/>
      <c r="B93" s="120"/>
      <c r="C93" s="127"/>
    </row>
    <row r="94" spans="1:6" s="45" customFormat="1" ht="22.2" customHeight="1" x14ac:dyDescent="0.2">
      <c r="E94" s="274" t="s">
        <v>428</v>
      </c>
      <c r="F94" s="274" t="s">
        <v>438</v>
      </c>
    </row>
    <row r="95" spans="1:6" ht="11.4" customHeight="1" x14ac:dyDescent="0.2">
      <c r="A95" s="429"/>
      <c r="B95" s="429"/>
      <c r="C95" s="40"/>
    </row>
    <row r="96" spans="1:6" x14ac:dyDescent="0.2">
      <c r="A96" s="49"/>
      <c r="B96" s="49"/>
    </row>
    <row r="97" spans="1:6" x14ac:dyDescent="0.2">
      <c r="A97" s="49"/>
      <c r="B97" s="49"/>
    </row>
    <row r="98" spans="1:6" x14ac:dyDescent="0.2">
      <c r="A98" s="49"/>
      <c r="B98" s="49"/>
      <c r="C98" s="40"/>
    </row>
    <row r="99" spans="1:6" x14ac:dyDescent="0.2">
      <c r="A99" s="49"/>
      <c r="B99" s="49"/>
    </row>
    <row r="101" spans="1:6" x14ac:dyDescent="0.2">
      <c r="A101" s="141"/>
      <c r="B101" s="141"/>
      <c r="C101" s="142"/>
      <c r="D101" s="141"/>
      <c r="E101" s="141"/>
      <c r="F101" s="141"/>
    </row>
    <row r="102" spans="1:6" x14ac:dyDescent="0.2">
      <c r="A102" s="141"/>
      <c r="B102" s="141"/>
      <c r="C102" s="142"/>
      <c r="D102" s="141"/>
      <c r="E102" s="141"/>
      <c r="F102" s="141"/>
    </row>
    <row r="103" spans="1:6" x14ac:dyDescent="0.2">
      <c r="A103" s="141"/>
      <c r="B103" s="141"/>
      <c r="C103" s="142"/>
      <c r="D103" s="141"/>
      <c r="E103" s="141"/>
      <c r="F103" s="141"/>
    </row>
    <row r="104" spans="1:6" x14ac:dyDescent="0.2">
      <c r="A104" s="141"/>
      <c r="B104" s="141"/>
      <c r="C104" s="142"/>
      <c r="D104" s="141"/>
      <c r="E104" s="141"/>
      <c r="F104" s="141"/>
    </row>
    <row r="105" spans="1:6" x14ac:dyDescent="0.2">
      <c r="A105" s="141"/>
      <c r="B105" s="141"/>
      <c r="C105" s="142"/>
      <c r="D105" s="141"/>
      <c r="E105" s="141"/>
      <c r="F105" s="141"/>
    </row>
    <row r="106" spans="1:6" x14ac:dyDescent="0.2">
      <c r="A106" s="141"/>
      <c r="B106" s="141"/>
      <c r="C106" s="142"/>
      <c r="D106" s="141"/>
      <c r="E106" s="141"/>
      <c r="F106" s="141"/>
    </row>
    <row r="107" spans="1:6" x14ac:dyDescent="0.2">
      <c r="A107" s="141"/>
      <c r="B107" s="141"/>
      <c r="C107" s="142"/>
      <c r="D107" s="141"/>
      <c r="E107" s="141"/>
      <c r="F107" s="141"/>
    </row>
    <row r="108" spans="1:6" x14ac:dyDescent="0.2">
      <c r="A108" s="141"/>
      <c r="B108" s="141"/>
      <c r="C108" s="142"/>
      <c r="D108" s="141"/>
      <c r="E108" s="141"/>
      <c r="F108" s="141"/>
    </row>
    <row r="109" spans="1:6" x14ac:dyDescent="0.2">
      <c r="A109" s="141"/>
      <c r="B109" s="141"/>
      <c r="C109" s="142"/>
      <c r="D109" s="141"/>
      <c r="E109" s="141"/>
      <c r="F109" s="141"/>
    </row>
    <row r="110" spans="1:6" x14ac:dyDescent="0.2">
      <c r="A110" s="141"/>
      <c r="B110" s="141"/>
      <c r="C110" s="142"/>
      <c r="D110" s="141"/>
      <c r="E110" s="141"/>
      <c r="F110" s="141"/>
    </row>
    <row r="111" spans="1:6" x14ac:dyDescent="0.2">
      <c r="A111" s="141"/>
      <c r="B111" s="141"/>
      <c r="C111" s="142"/>
      <c r="D111" s="141"/>
      <c r="E111" s="141"/>
      <c r="F111" s="141"/>
    </row>
    <row r="112" spans="1:6" x14ac:dyDescent="0.2">
      <c r="A112" s="141"/>
      <c r="B112" s="141"/>
      <c r="C112" s="142"/>
      <c r="D112" s="141"/>
      <c r="E112" s="141"/>
      <c r="F112" s="141"/>
    </row>
    <row r="113" spans="1:6" x14ac:dyDescent="0.2">
      <c r="A113" s="141"/>
      <c r="B113" s="141"/>
      <c r="C113" s="142"/>
      <c r="D113" s="141"/>
      <c r="E113" s="141"/>
      <c r="F113" s="141"/>
    </row>
    <row r="114" spans="1:6" x14ac:dyDescent="0.2">
      <c r="A114" s="141"/>
      <c r="B114" s="141"/>
      <c r="C114" s="142"/>
      <c r="D114" s="141"/>
      <c r="E114" s="141"/>
      <c r="F114" s="141"/>
    </row>
    <row r="115" spans="1:6" x14ac:dyDescent="0.2">
      <c r="A115" s="141"/>
      <c r="B115" s="141"/>
      <c r="C115" s="142"/>
      <c r="D115" s="141"/>
      <c r="E115" s="141"/>
      <c r="F115" s="141"/>
    </row>
    <row r="116" spans="1:6" x14ac:dyDescent="0.2">
      <c r="A116" s="141"/>
      <c r="B116" s="141"/>
      <c r="C116" s="142"/>
      <c r="D116" s="141"/>
      <c r="E116" s="141"/>
      <c r="F116" s="141"/>
    </row>
    <row r="117" spans="1:6" x14ac:dyDescent="0.2">
      <c r="A117" s="141"/>
      <c r="B117" s="141"/>
      <c r="C117" s="142"/>
      <c r="D117" s="141"/>
      <c r="E117" s="141"/>
      <c r="F117" s="141"/>
    </row>
    <row r="118" spans="1:6" x14ac:dyDescent="0.2">
      <c r="A118" s="141"/>
      <c r="B118" s="141"/>
      <c r="C118" s="142"/>
      <c r="D118" s="141"/>
      <c r="E118" s="141"/>
      <c r="F118" s="141"/>
    </row>
    <row r="119" spans="1:6" x14ac:dyDescent="0.2">
      <c r="A119" s="141"/>
      <c r="B119" s="141"/>
      <c r="C119" s="142"/>
      <c r="D119" s="141"/>
      <c r="E119" s="141"/>
      <c r="F119" s="141"/>
    </row>
    <row r="120" spans="1:6" x14ac:dyDescent="0.2">
      <c r="A120" s="141"/>
      <c r="B120" s="141"/>
      <c r="C120" s="142"/>
      <c r="D120" s="141"/>
      <c r="E120" s="141"/>
      <c r="F120" s="141"/>
    </row>
  </sheetData>
  <sheetProtection sheet="1" objects="1" scenarios="1"/>
  <mergeCells count="13">
    <mergeCell ref="A11:B11"/>
    <mergeCell ref="A12:B12"/>
    <mergeCell ref="A13:B13"/>
    <mergeCell ref="B18:E18"/>
    <mergeCell ref="A95:B95"/>
    <mergeCell ref="C10:E10"/>
    <mergeCell ref="A10:B10"/>
    <mergeCell ref="E1:G1"/>
    <mergeCell ref="C4:D4"/>
    <mergeCell ref="C5:D5"/>
    <mergeCell ref="C6:D6"/>
    <mergeCell ref="C7:D7"/>
    <mergeCell ref="C8:D8"/>
  </mergeCells>
  <pageMargins left="0.25" right="0.25" top="0.75" bottom="0.75" header="0.3" footer="0.3"/>
  <pageSetup scale="91" orientation="portrait" r:id="rId1"/>
  <rowBreaks count="2" manualBreakCount="2">
    <brk id="21" max="4" man="1"/>
    <brk id="85" max="4"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0B3AD-733D-4C97-8564-90C154B9E46D}">
  <dimension ref="A1:F110"/>
  <sheetViews>
    <sheetView zoomScale="120" zoomScaleNormal="120" workbookViewId="0">
      <selection activeCell="E2" sqref="E2"/>
    </sheetView>
  </sheetViews>
  <sheetFormatPr defaultRowHeight="14.4" x14ac:dyDescent="0.3"/>
  <cols>
    <col min="1" max="1" width="12" customWidth="1"/>
    <col min="2" max="2" width="60.88671875" customWidth="1"/>
    <col min="3" max="3" width="4.88671875" customWidth="1"/>
    <col min="4" max="4" width="13.21875" customWidth="1"/>
    <col min="5" max="5" width="13.6640625" customWidth="1"/>
    <col min="6" max="6" width="12.88671875" style="40" customWidth="1"/>
  </cols>
  <sheetData>
    <row r="1" spans="1:6" ht="51" customHeight="1" x14ac:dyDescent="0.3">
      <c r="F1"/>
    </row>
    <row r="2" spans="1:6" s="40" customFormat="1" ht="21" x14ac:dyDescent="0.4">
      <c r="A2" s="318">
        <v>45631</v>
      </c>
      <c r="B2" s="319" t="s">
        <v>485</v>
      </c>
      <c r="C2" s="351"/>
      <c r="D2" s="351"/>
      <c r="E2" s="320"/>
    </row>
    <row r="3" spans="1:6" s="45" customFormat="1" ht="11.4" customHeight="1" x14ac:dyDescent="0.2">
      <c r="A3" s="321" t="s">
        <v>3</v>
      </c>
      <c r="B3" s="322"/>
      <c r="C3" s="352"/>
      <c r="D3" s="322"/>
      <c r="E3" s="324" t="s">
        <v>2</v>
      </c>
    </row>
    <row r="4" spans="1:6" s="40" customFormat="1" ht="11.4" customHeight="1" x14ac:dyDescent="0.2">
      <c r="A4" s="281" t="s">
        <v>140</v>
      </c>
      <c r="B4" s="325"/>
      <c r="C4" s="441" t="s">
        <v>22</v>
      </c>
      <c r="D4" s="442"/>
      <c r="E4" s="326"/>
    </row>
    <row r="5" spans="1:6" s="40" customFormat="1" ht="11.4" customHeight="1" x14ac:dyDescent="0.2">
      <c r="A5" s="281" t="s">
        <v>141</v>
      </c>
      <c r="B5" s="325"/>
      <c r="C5" s="441" t="s">
        <v>23</v>
      </c>
      <c r="D5" s="442"/>
      <c r="E5" s="327"/>
    </row>
    <row r="6" spans="1:6" s="40" customFormat="1" ht="23.1" customHeight="1" x14ac:dyDescent="0.2">
      <c r="A6" s="282" t="s">
        <v>142</v>
      </c>
      <c r="B6" s="325"/>
      <c r="C6" s="441" t="s">
        <v>21</v>
      </c>
      <c r="D6" s="442"/>
      <c r="E6" s="327"/>
    </row>
    <row r="7" spans="1:6" s="40" customFormat="1" ht="11.4" customHeight="1" x14ac:dyDescent="0.2">
      <c r="A7" s="281" t="s">
        <v>143</v>
      </c>
      <c r="B7" s="325"/>
      <c r="C7" s="441" t="s">
        <v>24</v>
      </c>
      <c r="D7" s="442"/>
      <c r="E7" s="326"/>
    </row>
    <row r="8" spans="1:6" s="40" customFormat="1" ht="23.1" customHeight="1" x14ac:dyDescent="0.2">
      <c r="A8" s="282" t="s">
        <v>163</v>
      </c>
      <c r="B8" s="328"/>
      <c r="C8" s="441" t="s">
        <v>4</v>
      </c>
      <c r="D8" s="442"/>
      <c r="E8" s="327"/>
    </row>
    <row r="9" spans="1:6" s="40" customFormat="1" ht="10.199999999999999" x14ac:dyDescent="0.2">
      <c r="C9" s="45"/>
    </row>
    <row r="10" spans="1:6" s="40" customFormat="1" ht="10.199999999999999" x14ac:dyDescent="0.2">
      <c r="A10" s="424" t="s">
        <v>5</v>
      </c>
      <c r="B10" s="425"/>
      <c r="C10" s="295"/>
      <c r="D10" s="295"/>
      <c r="E10" s="295"/>
    </row>
    <row r="11" spans="1:6" s="40" customFormat="1" ht="10.199999999999999" x14ac:dyDescent="0.2">
      <c r="A11" s="439" t="s">
        <v>25</v>
      </c>
      <c r="B11" s="439"/>
      <c r="C11" s="188"/>
      <c r="D11" s="188"/>
      <c r="E11" s="188"/>
    </row>
    <row r="12" spans="1:6" s="40" customFormat="1" ht="11.25" customHeight="1" x14ac:dyDescent="0.2">
      <c r="A12" s="440" t="s">
        <v>139</v>
      </c>
      <c r="B12" s="440"/>
      <c r="C12" s="188"/>
      <c r="D12" s="188"/>
      <c r="E12" s="188"/>
    </row>
    <row r="13" spans="1:6" s="40" customFormat="1" ht="10.199999999999999" x14ac:dyDescent="0.2">
      <c r="A13" s="440" t="s">
        <v>26</v>
      </c>
      <c r="B13" s="440"/>
      <c r="C13" s="188"/>
      <c r="D13" s="188"/>
      <c r="E13" s="188"/>
    </row>
    <row r="14" spans="1:6" s="40" customFormat="1" ht="10.199999999999999" x14ac:dyDescent="0.2">
      <c r="A14" s="296"/>
      <c r="B14" s="296"/>
      <c r="C14" s="190"/>
      <c r="D14" s="295"/>
      <c r="E14" s="295"/>
    </row>
    <row r="15" spans="1:6" s="40" customFormat="1" ht="20.399999999999999" x14ac:dyDescent="0.2">
      <c r="A15" s="192" t="s">
        <v>0</v>
      </c>
      <c r="B15" s="193" t="s">
        <v>6</v>
      </c>
      <c r="C15" s="193" t="s">
        <v>20</v>
      </c>
      <c r="D15" s="193" t="s">
        <v>427</v>
      </c>
      <c r="E15" s="193" t="s">
        <v>433</v>
      </c>
      <c r="F15" s="1" t="s">
        <v>437</v>
      </c>
    </row>
    <row r="16" spans="1:6" s="40" customFormat="1" ht="112.2" customHeight="1" x14ac:dyDescent="0.2">
      <c r="A16" s="194" t="s">
        <v>501</v>
      </c>
      <c r="B16" s="60" t="s">
        <v>502</v>
      </c>
      <c r="C16" s="353">
        <v>1</v>
      </c>
      <c r="D16" s="61">
        <v>79757</v>
      </c>
      <c r="E16" s="330">
        <f>C16*D16</f>
        <v>79757</v>
      </c>
      <c r="F16" s="97">
        <f>E16-(E16*2%)</f>
        <v>78161.86</v>
      </c>
    </row>
    <row r="17" spans="1:6" s="40" customFormat="1" ht="10.199999999999999" x14ac:dyDescent="0.2">
      <c r="A17" s="196"/>
      <c r="B17" s="197" t="s">
        <v>63</v>
      </c>
      <c r="C17" s="283"/>
      <c r="D17" s="331"/>
      <c r="E17" s="199"/>
      <c r="F17" s="72"/>
    </row>
    <row r="18" spans="1:6" s="40" customFormat="1" ht="196.2" customHeight="1" x14ac:dyDescent="0.2">
      <c r="A18" s="167"/>
      <c r="B18" s="432"/>
      <c r="C18" s="433"/>
      <c r="D18" s="433"/>
      <c r="E18" s="433"/>
      <c r="F18" s="72"/>
    </row>
    <row r="19" spans="1:6" s="40" customFormat="1" ht="11.4" customHeight="1" x14ac:dyDescent="0.2">
      <c r="A19" s="167"/>
      <c r="B19" s="168"/>
      <c r="C19" s="167"/>
      <c r="D19" s="354" t="s">
        <v>8</v>
      </c>
      <c r="E19" s="61">
        <f>SUM(E16)</f>
        <v>79757</v>
      </c>
      <c r="F19" s="147">
        <f>SUM(F16)</f>
        <v>78161.86</v>
      </c>
    </row>
    <row r="20" spans="1:6" s="40" customFormat="1" ht="11.4" customHeight="1" thickBot="1" x14ac:dyDescent="0.25">
      <c r="A20" s="167"/>
      <c r="B20" s="168" t="s">
        <v>2</v>
      </c>
      <c r="C20" s="167"/>
      <c r="D20" s="354" t="s">
        <v>9</v>
      </c>
      <c r="E20" s="61"/>
      <c r="F20" s="175"/>
    </row>
    <row r="21" spans="1:6" s="40" customFormat="1" ht="11.4" customHeight="1" thickBot="1" x14ac:dyDescent="0.25">
      <c r="A21" s="167"/>
      <c r="B21" s="205" t="s">
        <v>17</v>
      </c>
      <c r="C21" s="167"/>
      <c r="D21" s="355" t="s">
        <v>1</v>
      </c>
      <c r="E21" s="76">
        <f>SUM(E19:E20)</f>
        <v>79757</v>
      </c>
      <c r="F21" s="76">
        <f>SUM(F19:F20)</f>
        <v>78161.86</v>
      </c>
    </row>
    <row r="22" spans="1:6" s="40" customFormat="1" ht="11.4" customHeight="1" x14ac:dyDescent="0.2">
      <c r="A22" s="207" t="s">
        <v>99</v>
      </c>
      <c r="B22" s="208"/>
      <c r="C22" s="45"/>
      <c r="D22" s="209"/>
      <c r="E22" s="285"/>
      <c r="F22" s="72"/>
    </row>
    <row r="23" spans="1:6" s="40" customFormat="1" ht="11.4" customHeight="1" x14ac:dyDescent="0.2">
      <c r="A23" s="207"/>
      <c r="B23" s="356" t="s">
        <v>10</v>
      </c>
      <c r="C23" s="357"/>
      <c r="D23" s="358"/>
      <c r="E23" s="359"/>
      <c r="F23" s="68"/>
    </row>
    <row r="24" spans="1:6" s="40" customFormat="1" ht="11.4" customHeight="1" x14ac:dyDescent="0.2">
      <c r="A24" s="223"/>
      <c r="B24" s="89" t="s">
        <v>144</v>
      </c>
      <c r="C24" s="338"/>
      <c r="D24" s="76">
        <v>1374</v>
      </c>
      <c r="E24" s="336">
        <f>C24*D24</f>
        <v>0</v>
      </c>
      <c r="F24" s="76">
        <f>E24-(E24*2%)</f>
        <v>0</v>
      </c>
    </row>
    <row r="25" spans="1:6" s="40" customFormat="1" ht="11.4" customHeight="1" x14ac:dyDescent="0.2">
      <c r="A25" s="223"/>
      <c r="B25" s="89" t="s">
        <v>145</v>
      </c>
      <c r="C25" s="338"/>
      <c r="D25" s="76">
        <v>3204</v>
      </c>
      <c r="E25" s="336">
        <f>C25*D25</f>
        <v>0</v>
      </c>
      <c r="F25" s="76">
        <f t="shared" ref="F25:F30" si="0">E25-(E25*2%)</f>
        <v>0</v>
      </c>
    </row>
    <row r="26" spans="1:6" s="40" customFormat="1" ht="11.4" customHeight="1" x14ac:dyDescent="0.2">
      <c r="A26" s="223"/>
      <c r="B26" s="89"/>
      <c r="C26" s="338"/>
      <c r="D26" s="72"/>
      <c r="E26" s="336"/>
      <c r="F26" s="76"/>
    </row>
    <row r="27" spans="1:6" s="40" customFormat="1" ht="11.4" customHeight="1" x14ac:dyDescent="0.2">
      <c r="A27" s="223"/>
      <c r="B27" s="84" t="s">
        <v>13</v>
      </c>
      <c r="C27" s="419"/>
      <c r="D27" s="358"/>
      <c r="E27" s="359"/>
      <c r="F27" s="68"/>
    </row>
    <row r="28" spans="1:6" s="40" customFormat="1" ht="11.4" customHeight="1" x14ac:dyDescent="0.2">
      <c r="A28" s="223"/>
      <c r="B28" s="89" t="s">
        <v>36</v>
      </c>
      <c r="C28" s="338"/>
      <c r="D28" s="76">
        <v>988</v>
      </c>
      <c r="E28" s="336">
        <f t="shared" ref="E28:E30" si="1">C28*D28</f>
        <v>0</v>
      </c>
      <c r="F28" s="76">
        <f t="shared" si="0"/>
        <v>0</v>
      </c>
    </row>
    <row r="29" spans="1:6" s="40" customFormat="1" ht="10.199999999999999" x14ac:dyDescent="0.2">
      <c r="A29" s="223"/>
      <c r="B29" s="89" t="s">
        <v>40</v>
      </c>
      <c r="C29" s="338"/>
      <c r="D29" s="76">
        <v>2876</v>
      </c>
      <c r="E29" s="336">
        <f t="shared" si="1"/>
        <v>0</v>
      </c>
      <c r="F29" s="76">
        <f t="shared" si="0"/>
        <v>0</v>
      </c>
    </row>
    <row r="30" spans="1:6" s="40" customFormat="1" ht="20.399999999999999" x14ac:dyDescent="0.2">
      <c r="A30" s="223"/>
      <c r="B30" s="91" t="s">
        <v>503</v>
      </c>
      <c r="C30" s="338"/>
      <c r="D30" s="76">
        <v>18116</v>
      </c>
      <c r="E30" s="336">
        <f t="shared" si="1"/>
        <v>0</v>
      </c>
      <c r="F30" s="76">
        <f t="shared" si="0"/>
        <v>0</v>
      </c>
    </row>
    <row r="31" spans="1:6" s="40" customFormat="1" ht="10.199999999999999" x14ac:dyDescent="0.2">
      <c r="A31" s="223"/>
      <c r="B31" s="91"/>
      <c r="C31" s="338"/>
      <c r="D31" s="72"/>
      <c r="E31" s="336"/>
      <c r="F31" s="368"/>
    </row>
    <row r="32" spans="1:6" s="40" customFormat="1" ht="11.4" customHeight="1" x14ac:dyDescent="0.2">
      <c r="A32" s="223"/>
      <c r="B32" s="84" t="s">
        <v>504</v>
      </c>
      <c r="C32" s="419"/>
      <c r="D32" s="358"/>
      <c r="E32" s="359"/>
      <c r="F32" s="68"/>
    </row>
    <row r="33" spans="1:6" s="40" customFormat="1" ht="11.4" customHeight="1" x14ac:dyDescent="0.2">
      <c r="A33" s="223"/>
      <c r="B33" s="89" t="s">
        <v>146</v>
      </c>
      <c r="C33" s="338"/>
      <c r="D33" s="76">
        <v>3417</v>
      </c>
      <c r="E33" s="336">
        <f t="shared" ref="E33:E35" si="2">C33*D33</f>
        <v>0</v>
      </c>
      <c r="F33" s="76">
        <f t="shared" ref="F33:F36" si="3">E33-(E33*2%)</f>
        <v>0</v>
      </c>
    </row>
    <row r="34" spans="1:6" s="40" customFormat="1" ht="11.4" customHeight="1" x14ac:dyDescent="0.2">
      <c r="A34" s="223"/>
      <c r="B34" s="89" t="s">
        <v>147</v>
      </c>
      <c r="C34" s="338"/>
      <c r="D34" s="76">
        <v>3812</v>
      </c>
      <c r="E34" s="336">
        <f t="shared" si="2"/>
        <v>0</v>
      </c>
      <c r="F34" s="76">
        <f t="shared" si="3"/>
        <v>0</v>
      </c>
    </row>
    <row r="35" spans="1:6" s="40" customFormat="1" ht="11.4" customHeight="1" x14ac:dyDescent="0.2">
      <c r="A35" s="223"/>
      <c r="B35" s="89" t="s">
        <v>41</v>
      </c>
      <c r="C35" s="338"/>
      <c r="D35" s="76">
        <v>3911</v>
      </c>
      <c r="E35" s="336">
        <f t="shared" si="2"/>
        <v>0</v>
      </c>
      <c r="F35" s="76">
        <f t="shared" si="3"/>
        <v>0</v>
      </c>
    </row>
    <row r="36" spans="1:6" s="40" customFormat="1" ht="11.4" customHeight="1" x14ac:dyDescent="0.2">
      <c r="A36" s="223"/>
      <c r="B36" s="89"/>
      <c r="C36" s="338"/>
      <c r="D36" s="72"/>
      <c r="E36" s="336"/>
      <c r="F36" s="76">
        <f t="shared" si="3"/>
        <v>0</v>
      </c>
    </row>
    <row r="37" spans="1:6" s="40" customFormat="1" ht="11.4" customHeight="1" x14ac:dyDescent="0.2">
      <c r="A37" s="223"/>
      <c r="B37" s="84" t="s">
        <v>15</v>
      </c>
      <c r="C37" s="419"/>
      <c r="D37" s="358"/>
      <c r="E37" s="359"/>
      <c r="F37" s="68"/>
    </row>
    <row r="38" spans="1:6" s="40" customFormat="1" ht="11.4" customHeight="1" x14ac:dyDescent="0.2">
      <c r="A38" s="223"/>
      <c r="B38" s="89" t="s">
        <v>327</v>
      </c>
      <c r="C38" s="338"/>
      <c r="D38" s="76">
        <v>565</v>
      </c>
      <c r="E38" s="336">
        <f t="shared" ref="E38:E43" si="4">C38*D38</f>
        <v>0</v>
      </c>
      <c r="F38" s="368"/>
    </row>
    <row r="39" spans="1:6" s="40" customFormat="1" ht="11.4" customHeight="1" x14ac:dyDescent="0.2">
      <c r="A39" s="360"/>
      <c r="B39" s="89" t="s">
        <v>328</v>
      </c>
      <c r="C39" s="338"/>
      <c r="D39" s="76">
        <v>638</v>
      </c>
      <c r="E39" s="336">
        <f t="shared" si="4"/>
        <v>0</v>
      </c>
      <c r="F39" s="76">
        <f t="shared" ref="F39:F43" si="5">E39-(E39*2%)</f>
        <v>0</v>
      </c>
    </row>
    <row r="40" spans="1:6" s="40" customFormat="1" ht="11.4" customHeight="1" x14ac:dyDescent="0.2">
      <c r="A40" s="223"/>
      <c r="B40" s="89" t="s">
        <v>329</v>
      </c>
      <c r="C40" s="338"/>
      <c r="D40" s="76">
        <v>727</v>
      </c>
      <c r="E40" s="336">
        <f t="shared" si="4"/>
        <v>0</v>
      </c>
      <c r="F40" s="76">
        <f t="shared" si="5"/>
        <v>0</v>
      </c>
    </row>
    <row r="41" spans="1:6" s="40" customFormat="1" ht="11.4" customHeight="1" x14ac:dyDescent="0.2">
      <c r="A41" s="360"/>
      <c r="B41" s="89" t="s">
        <v>331</v>
      </c>
      <c r="C41" s="338"/>
      <c r="D41" s="76">
        <v>283</v>
      </c>
      <c r="E41" s="336">
        <f t="shared" si="4"/>
        <v>0</v>
      </c>
      <c r="F41" s="76">
        <f t="shared" si="5"/>
        <v>0</v>
      </c>
    </row>
    <row r="42" spans="1:6" s="40" customFormat="1" ht="10.199999999999999" x14ac:dyDescent="0.2">
      <c r="A42" s="223"/>
      <c r="B42" s="89" t="s">
        <v>332</v>
      </c>
      <c r="C42" s="338"/>
      <c r="D42" s="76">
        <v>323</v>
      </c>
      <c r="E42" s="336">
        <f t="shared" si="4"/>
        <v>0</v>
      </c>
      <c r="F42" s="76">
        <f t="shared" si="5"/>
        <v>0</v>
      </c>
    </row>
    <row r="43" spans="1:6" s="40" customFormat="1" ht="10.199999999999999" x14ac:dyDescent="0.2">
      <c r="A43" s="360"/>
      <c r="B43" s="89" t="s">
        <v>333</v>
      </c>
      <c r="C43" s="338"/>
      <c r="D43" s="76">
        <v>363</v>
      </c>
      <c r="E43" s="336">
        <f t="shared" si="4"/>
        <v>0</v>
      </c>
      <c r="F43" s="76">
        <f t="shared" si="5"/>
        <v>0</v>
      </c>
    </row>
    <row r="44" spans="1:6" s="40" customFormat="1" ht="11.4" customHeight="1" x14ac:dyDescent="0.2">
      <c r="A44" s="223"/>
      <c r="B44" s="89"/>
      <c r="C44" s="338"/>
      <c r="D44" s="72"/>
      <c r="E44" s="336"/>
      <c r="F44" s="76"/>
    </row>
    <row r="45" spans="1:6" s="40" customFormat="1" ht="11.4" customHeight="1" x14ac:dyDescent="0.2">
      <c r="A45" s="223"/>
      <c r="B45" s="84" t="s">
        <v>505</v>
      </c>
      <c r="C45" s="419"/>
      <c r="D45" s="358"/>
      <c r="E45" s="359"/>
      <c r="F45" s="68"/>
    </row>
    <row r="46" spans="1:6" s="40" customFormat="1" ht="11.4" customHeight="1" x14ac:dyDescent="0.2">
      <c r="A46" s="223"/>
      <c r="B46" s="89" t="s">
        <v>148</v>
      </c>
      <c r="C46" s="338"/>
      <c r="D46" s="76">
        <v>5411</v>
      </c>
      <c r="E46" s="336">
        <f t="shared" ref="E46:E53" si="6">C46*D46</f>
        <v>0</v>
      </c>
      <c r="F46" s="76">
        <f t="shared" ref="F46:F51" si="7">E46-(E46*2%)</f>
        <v>0</v>
      </c>
    </row>
    <row r="47" spans="1:6" s="40" customFormat="1" ht="11.4" customHeight="1" x14ac:dyDescent="0.2">
      <c r="A47" s="223"/>
      <c r="B47" s="89" t="s">
        <v>149</v>
      </c>
      <c r="C47" s="338"/>
      <c r="D47" s="76">
        <v>5628</v>
      </c>
      <c r="E47" s="336">
        <f t="shared" si="6"/>
        <v>0</v>
      </c>
      <c r="F47" s="76">
        <f t="shared" si="7"/>
        <v>0</v>
      </c>
    </row>
    <row r="48" spans="1:6" s="40" customFormat="1" ht="11.4" customHeight="1" x14ac:dyDescent="0.2">
      <c r="A48" s="223"/>
      <c r="B48" s="89" t="s">
        <v>138</v>
      </c>
      <c r="C48" s="338"/>
      <c r="D48" s="76">
        <v>5764</v>
      </c>
      <c r="E48" s="336">
        <f t="shared" si="6"/>
        <v>0</v>
      </c>
      <c r="F48" s="76">
        <f t="shared" si="7"/>
        <v>0</v>
      </c>
    </row>
    <row r="49" spans="1:6" s="40" customFormat="1" ht="11.4" customHeight="1" x14ac:dyDescent="0.2">
      <c r="A49" s="223"/>
      <c r="B49" s="89" t="s">
        <v>51</v>
      </c>
      <c r="C49" s="338"/>
      <c r="D49" s="76">
        <v>1280</v>
      </c>
      <c r="E49" s="336">
        <f t="shared" si="6"/>
        <v>0</v>
      </c>
      <c r="F49" s="76">
        <f t="shared" si="7"/>
        <v>0</v>
      </c>
    </row>
    <row r="50" spans="1:6" s="40" customFormat="1" ht="11.4" customHeight="1" x14ac:dyDescent="0.2">
      <c r="A50" s="223"/>
      <c r="B50" s="89" t="s">
        <v>53</v>
      </c>
      <c r="C50" s="338"/>
      <c r="D50" s="76">
        <v>752</v>
      </c>
      <c r="E50" s="336">
        <f t="shared" si="6"/>
        <v>0</v>
      </c>
      <c r="F50" s="76">
        <f t="shared" si="7"/>
        <v>0</v>
      </c>
    </row>
    <row r="51" spans="1:6" s="40" customFormat="1" ht="11.4" customHeight="1" x14ac:dyDescent="0.2">
      <c r="A51" s="360"/>
      <c r="B51" s="89" t="s">
        <v>54</v>
      </c>
      <c r="C51" s="338"/>
      <c r="D51" s="76">
        <v>946</v>
      </c>
      <c r="E51" s="336">
        <f t="shared" si="6"/>
        <v>0</v>
      </c>
      <c r="F51" s="76">
        <f t="shared" si="7"/>
        <v>0</v>
      </c>
    </row>
    <row r="52" spans="1:6" s="40" customFormat="1" ht="11.4" customHeight="1" x14ac:dyDescent="0.2">
      <c r="A52" s="223"/>
      <c r="B52" s="89" t="s">
        <v>55</v>
      </c>
      <c r="C52" s="338"/>
      <c r="D52" s="76">
        <v>574</v>
      </c>
      <c r="E52" s="336">
        <f t="shared" si="6"/>
        <v>0</v>
      </c>
      <c r="F52" s="72"/>
    </row>
    <row r="53" spans="1:6" s="40" customFormat="1" ht="11.4" customHeight="1" thickBot="1" x14ac:dyDescent="0.25">
      <c r="A53" s="223"/>
      <c r="B53" s="89" t="s">
        <v>56</v>
      </c>
      <c r="C53" s="389"/>
      <c r="D53" s="159">
        <v>802</v>
      </c>
      <c r="E53" s="361">
        <f t="shared" si="6"/>
        <v>0</v>
      </c>
      <c r="F53" s="159">
        <f t="shared" ref="F53:F58" si="8">E53-(E53*2%)</f>
        <v>0</v>
      </c>
    </row>
    <row r="54" spans="1:6" s="40" customFormat="1" ht="11.4" customHeight="1" x14ac:dyDescent="0.2">
      <c r="A54" s="131"/>
      <c r="B54" s="214" t="s">
        <v>27</v>
      </c>
      <c r="C54" s="362"/>
      <c r="D54" s="363"/>
      <c r="E54" s="112">
        <f>SUM(E24:E53)</f>
        <v>0</v>
      </c>
      <c r="F54" s="112">
        <f>SUM(F24:F53)</f>
        <v>0</v>
      </c>
    </row>
    <row r="55" spans="1:6" s="40" customFormat="1" ht="11.4" customHeight="1" x14ac:dyDescent="0.2">
      <c r="A55" s="131"/>
      <c r="B55" s="115" t="s">
        <v>98</v>
      </c>
      <c r="C55" s="338"/>
      <c r="D55" s="314"/>
      <c r="E55" s="76">
        <f>E21</f>
        <v>79757</v>
      </c>
      <c r="F55" s="76">
        <f t="shared" si="8"/>
        <v>78161.86</v>
      </c>
    </row>
    <row r="56" spans="1:6" s="40" customFormat="1" ht="11.4" customHeight="1" x14ac:dyDescent="0.2">
      <c r="A56" s="131"/>
      <c r="B56" s="115" t="s">
        <v>429</v>
      </c>
      <c r="C56" s="338"/>
      <c r="D56" s="314"/>
      <c r="E56" s="118">
        <f>SUM(E54:E55)</f>
        <v>79757</v>
      </c>
      <c r="F56" s="76">
        <f t="shared" si="8"/>
        <v>78161.86</v>
      </c>
    </row>
    <row r="57" spans="1:6" s="40" customFormat="1" ht="11.4" customHeight="1" x14ac:dyDescent="0.2">
      <c r="A57" s="130"/>
      <c r="C57" s="338"/>
      <c r="D57" s="314"/>
      <c r="E57" s="72"/>
      <c r="F57" s="76">
        <f t="shared" si="8"/>
        <v>0</v>
      </c>
    </row>
    <row r="58" spans="1:6" s="40" customFormat="1" ht="11.4" customHeight="1" x14ac:dyDescent="0.2">
      <c r="A58" s="131"/>
      <c r="B58" s="364" t="s">
        <v>430</v>
      </c>
      <c r="C58" s="339">
        <v>0</v>
      </c>
      <c r="D58" s="80">
        <f>(E56*C58)</f>
        <v>0</v>
      </c>
      <c r="E58" s="118">
        <f>E56-D58</f>
        <v>79757</v>
      </c>
      <c r="F58" s="76">
        <f t="shared" si="8"/>
        <v>78161.86</v>
      </c>
    </row>
    <row r="59" spans="1:6" s="40" customFormat="1" ht="11.4" customHeight="1" x14ac:dyDescent="0.2">
      <c r="A59" s="131"/>
      <c r="C59" s="338"/>
      <c r="D59" s="314"/>
      <c r="E59" s="72"/>
      <c r="F59" s="72"/>
    </row>
    <row r="60" spans="1:6" s="40" customFormat="1" ht="11.4" customHeight="1" x14ac:dyDescent="0.2">
      <c r="A60" s="131"/>
      <c r="B60" s="215" t="s">
        <v>100</v>
      </c>
      <c r="C60" s="338"/>
      <c r="D60" s="314"/>
      <c r="E60" s="72"/>
      <c r="F60" s="76">
        <f t="shared" ref="F60:F64" si="9">E60-(E60*2%)</f>
        <v>0</v>
      </c>
    </row>
    <row r="61" spans="1:6" s="40" customFormat="1" ht="11.4" customHeight="1" x14ac:dyDescent="0.2">
      <c r="A61" s="131"/>
      <c r="B61" s="216" t="s">
        <v>101</v>
      </c>
      <c r="C61" s="338"/>
      <c r="D61" s="314"/>
      <c r="E61" s="72"/>
      <c r="F61" s="76">
        <f t="shared" si="9"/>
        <v>0</v>
      </c>
    </row>
    <row r="62" spans="1:6" s="40" customFormat="1" ht="11.4" customHeight="1" x14ac:dyDescent="0.2">
      <c r="A62" s="131"/>
      <c r="B62" s="115"/>
      <c r="C62" s="338"/>
      <c r="D62" s="314"/>
      <c r="E62" s="72"/>
      <c r="F62" s="76">
        <f t="shared" si="9"/>
        <v>0</v>
      </c>
    </row>
    <row r="63" spans="1:6" s="40" customFormat="1" ht="20.399999999999999" x14ac:dyDescent="0.2">
      <c r="A63" s="131"/>
      <c r="B63" s="364" t="s">
        <v>167</v>
      </c>
      <c r="C63" s="338">
        <v>0</v>
      </c>
      <c r="D63" s="365">
        <v>8</v>
      </c>
      <c r="E63" s="340">
        <f>C63*D63</f>
        <v>0</v>
      </c>
      <c r="F63" s="76">
        <f t="shared" si="9"/>
        <v>0</v>
      </c>
    </row>
    <row r="64" spans="1:6" s="40" customFormat="1" ht="11.4" customHeight="1" x14ac:dyDescent="0.2">
      <c r="A64" s="131"/>
      <c r="B64" s="125" t="s">
        <v>1</v>
      </c>
      <c r="C64" s="45"/>
      <c r="E64" s="126">
        <f>SUM(E58:E63)</f>
        <v>79757</v>
      </c>
      <c r="F64" s="369">
        <f t="shared" si="9"/>
        <v>78161.86</v>
      </c>
    </row>
    <row r="65" spans="1:6" s="40" customFormat="1" ht="10.199999999999999" x14ac:dyDescent="0.2">
      <c r="A65" s="131"/>
      <c r="B65" s="364"/>
      <c r="C65" s="366"/>
      <c r="F65" s="370"/>
    </row>
    <row r="66" spans="1:6" s="45" customFormat="1" ht="22.2" customHeight="1" x14ac:dyDescent="0.2">
      <c r="E66" s="128" t="s">
        <v>428</v>
      </c>
      <c r="F66" s="128" t="s">
        <v>438</v>
      </c>
    </row>
    <row r="67" spans="1:6" x14ac:dyDescent="0.3">
      <c r="F67" s="374"/>
    </row>
    <row r="68" spans="1:6" x14ac:dyDescent="0.3">
      <c r="F68" s="370"/>
    </row>
    <row r="69" spans="1:6" x14ac:dyDescent="0.3">
      <c r="F69" s="370"/>
    </row>
    <row r="70" spans="1:6" x14ac:dyDescent="0.3">
      <c r="F70" s="370"/>
    </row>
    <row r="71" spans="1:6" x14ac:dyDescent="0.3">
      <c r="F71" s="370"/>
    </row>
    <row r="72" spans="1:6" x14ac:dyDescent="0.3">
      <c r="F72" s="370"/>
    </row>
    <row r="73" spans="1:6" x14ac:dyDescent="0.3">
      <c r="F73" s="370"/>
    </row>
    <row r="74" spans="1:6" x14ac:dyDescent="0.3">
      <c r="F74" s="372"/>
    </row>
    <row r="75" spans="1:6" x14ac:dyDescent="0.3">
      <c r="F75" s="371"/>
    </row>
    <row r="76" spans="1:6" x14ac:dyDescent="0.3">
      <c r="F76" s="372"/>
    </row>
    <row r="77" spans="1:6" x14ac:dyDescent="0.3">
      <c r="F77" s="371"/>
    </row>
    <row r="78" spans="1:6" x14ac:dyDescent="0.3">
      <c r="F78" s="371"/>
    </row>
    <row r="79" spans="1:6" x14ac:dyDescent="0.3">
      <c r="F79" s="371"/>
    </row>
    <row r="80" spans="1:6" x14ac:dyDescent="0.3">
      <c r="F80" s="371"/>
    </row>
    <row r="81" spans="6:6" x14ac:dyDescent="0.3">
      <c r="F81" s="373"/>
    </row>
    <row r="82" spans="6:6" x14ac:dyDescent="0.3">
      <c r="F82" s="126"/>
    </row>
    <row r="91" spans="6:6" x14ac:dyDescent="0.3">
      <c r="F91" s="141"/>
    </row>
    <row r="92" spans="6:6" x14ac:dyDescent="0.3">
      <c r="F92" s="141"/>
    </row>
    <row r="93" spans="6:6" x14ac:dyDescent="0.3">
      <c r="F93" s="141"/>
    </row>
    <row r="94" spans="6:6" x14ac:dyDescent="0.3">
      <c r="F94" s="141"/>
    </row>
    <row r="95" spans="6:6" x14ac:dyDescent="0.3">
      <c r="F95" s="141"/>
    </row>
    <row r="96" spans="6:6" x14ac:dyDescent="0.3">
      <c r="F96" s="141"/>
    </row>
    <row r="97" spans="6:6" x14ac:dyDescent="0.3">
      <c r="F97" s="141"/>
    </row>
    <row r="98" spans="6:6" x14ac:dyDescent="0.3">
      <c r="F98" s="141"/>
    </row>
    <row r="99" spans="6:6" x14ac:dyDescent="0.3">
      <c r="F99" s="141"/>
    </row>
    <row r="100" spans="6:6" x14ac:dyDescent="0.3">
      <c r="F100" s="141"/>
    </row>
    <row r="101" spans="6:6" x14ac:dyDescent="0.3">
      <c r="F101" s="141"/>
    </row>
    <row r="102" spans="6:6" x14ac:dyDescent="0.3">
      <c r="F102" s="141"/>
    </row>
    <row r="103" spans="6:6" x14ac:dyDescent="0.3">
      <c r="F103" s="141"/>
    </row>
    <row r="104" spans="6:6" x14ac:dyDescent="0.3">
      <c r="F104" s="141"/>
    </row>
    <row r="105" spans="6:6" x14ac:dyDescent="0.3">
      <c r="F105" s="141"/>
    </row>
    <row r="106" spans="6:6" x14ac:dyDescent="0.3">
      <c r="F106" s="141"/>
    </row>
    <row r="107" spans="6:6" x14ac:dyDescent="0.3">
      <c r="F107" s="141"/>
    </row>
    <row r="108" spans="6:6" x14ac:dyDescent="0.3">
      <c r="F108" s="141"/>
    </row>
    <row r="109" spans="6:6" x14ac:dyDescent="0.3">
      <c r="F109" s="141"/>
    </row>
    <row r="110" spans="6:6" x14ac:dyDescent="0.3">
      <c r="F110" s="141"/>
    </row>
  </sheetData>
  <sheetProtection sheet="1" objects="1" scenarios="1"/>
  <mergeCells count="10">
    <mergeCell ref="A11:B11"/>
    <mergeCell ref="A12:B12"/>
    <mergeCell ref="A13:B13"/>
    <mergeCell ref="B18:E18"/>
    <mergeCell ref="C4:D4"/>
    <mergeCell ref="C5:D5"/>
    <mergeCell ref="C6:D6"/>
    <mergeCell ref="C7:D7"/>
    <mergeCell ref="C8:D8"/>
    <mergeCell ref="A10:B10"/>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10"/>
  <sheetViews>
    <sheetView zoomScale="120" zoomScaleNormal="120" zoomScalePageLayoutView="130" workbookViewId="0">
      <selection activeCell="E2" sqref="E2"/>
    </sheetView>
  </sheetViews>
  <sheetFormatPr defaultColWidth="35.88671875" defaultRowHeight="10.199999999999999" x14ac:dyDescent="0.2"/>
  <cols>
    <col min="1" max="1" width="11.88671875" style="40" customWidth="1"/>
    <col min="2" max="2" width="60.88671875" style="40" customWidth="1"/>
    <col min="3" max="3" width="4.88671875" style="45" customWidth="1"/>
    <col min="4" max="4" width="13.109375" style="40" customWidth="1"/>
    <col min="5" max="5" width="13.5546875" style="40" customWidth="1"/>
    <col min="6" max="6" width="12.88671875" style="40" customWidth="1"/>
    <col min="7" max="16384" width="35.88671875" style="40"/>
  </cols>
  <sheetData>
    <row r="1" spans="1:7" s="22" customFormat="1" ht="49.95" customHeight="1" x14ac:dyDescent="0.3">
      <c r="C1" s="24"/>
      <c r="E1" s="420"/>
      <c r="F1" s="420"/>
      <c r="G1" s="420"/>
    </row>
    <row r="2" spans="1:7" x14ac:dyDescent="0.2">
      <c r="A2" s="23">
        <v>45631</v>
      </c>
      <c r="B2" s="36"/>
      <c r="C2" s="37"/>
      <c r="D2" s="38"/>
      <c r="E2" s="39"/>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9" spans="1:7" ht="11.4" customHeight="1" x14ac:dyDescent="0.2"/>
    <row r="10" spans="1:7" ht="11.4" customHeight="1" x14ac:dyDescent="0.2">
      <c r="A10" s="435" t="s">
        <v>5</v>
      </c>
      <c r="B10" s="434"/>
      <c r="C10" s="434"/>
      <c r="D10" s="434"/>
      <c r="E10" s="434"/>
    </row>
    <row r="11" spans="1:7" ht="11.4" customHeight="1" x14ac:dyDescent="0.2">
      <c r="A11" s="430" t="s">
        <v>25</v>
      </c>
      <c r="B11" s="430"/>
      <c r="C11" s="51"/>
      <c r="D11" s="51"/>
      <c r="E11" s="51"/>
    </row>
    <row r="12" spans="1:7" ht="11.4" customHeight="1" x14ac:dyDescent="0.2">
      <c r="A12" s="431" t="s">
        <v>139</v>
      </c>
      <c r="B12" s="431"/>
      <c r="C12" s="51"/>
      <c r="D12" s="51"/>
      <c r="E12" s="51"/>
    </row>
    <row r="13" spans="1:7" ht="11.4" customHeight="1" x14ac:dyDescent="0.2">
      <c r="A13" s="431" t="s">
        <v>26</v>
      </c>
      <c r="B13" s="431"/>
      <c r="C13" s="51"/>
      <c r="D13" s="51"/>
      <c r="E13" s="51"/>
    </row>
    <row r="14" spans="1:7" ht="11.4" customHeight="1" x14ac:dyDescent="0.2">
      <c r="A14" s="48"/>
      <c r="B14" s="48"/>
      <c r="C14" s="54"/>
      <c r="D14" s="49"/>
      <c r="E14" s="49"/>
    </row>
    <row r="15" spans="1:7" ht="20.399999999999999" x14ac:dyDescent="0.2">
      <c r="A15" s="56" t="s">
        <v>0</v>
      </c>
      <c r="B15" s="57" t="s">
        <v>6</v>
      </c>
      <c r="C15" s="57" t="s">
        <v>20</v>
      </c>
      <c r="D15" s="57" t="s">
        <v>427</v>
      </c>
      <c r="E15" s="57" t="s">
        <v>433</v>
      </c>
      <c r="F15" s="1" t="s">
        <v>437</v>
      </c>
    </row>
    <row r="16" spans="1:7" ht="67.5" customHeight="1" x14ac:dyDescent="0.2">
      <c r="A16" s="64" t="s">
        <v>127</v>
      </c>
      <c r="B16" s="146" t="s">
        <v>257</v>
      </c>
      <c r="C16" s="137">
        <v>1</v>
      </c>
      <c r="D16" s="61">
        <v>64892</v>
      </c>
      <c r="E16" s="2">
        <f>C16*D16</f>
        <v>64892</v>
      </c>
      <c r="F16" s="97">
        <f>E16-(E16*2%)</f>
        <v>63594.16</v>
      </c>
    </row>
    <row r="17" spans="1:6" x14ac:dyDescent="0.2">
      <c r="A17" s="64"/>
      <c r="B17" s="65" t="s">
        <v>63</v>
      </c>
      <c r="C17" s="66"/>
      <c r="D17" s="3"/>
      <c r="E17" s="67"/>
      <c r="F17" s="72"/>
    </row>
    <row r="18" spans="1:6" ht="191.25" customHeight="1" x14ac:dyDescent="0.2">
      <c r="A18" s="69"/>
      <c r="B18" s="432"/>
      <c r="C18" s="433"/>
      <c r="D18" s="433"/>
      <c r="E18" s="433"/>
      <c r="F18" s="72"/>
    </row>
    <row r="19" spans="1:6" ht="11.4" customHeight="1" x14ac:dyDescent="0.2">
      <c r="A19" s="69"/>
      <c r="B19" s="73"/>
      <c r="C19" s="69"/>
      <c r="D19" s="74" t="s">
        <v>8</v>
      </c>
      <c r="E19" s="75">
        <f>SUM(E16)</f>
        <v>64892</v>
      </c>
      <c r="F19" s="147">
        <f>SUM(F16)</f>
        <v>63594.16</v>
      </c>
    </row>
    <row r="20" spans="1:6" ht="11.4" customHeight="1" thickBot="1" x14ac:dyDescent="0.25">
      <c r="A20" s="69"/>
      <c r="B20" s="73" t="s">
        <v>2</v>
      </c>
      <c r="C20" s="69"/>
      <c r="D20" s="74" t="s">
        <v>9</v>
      </c>
      <c r="E20" s="225">
        <v>0</v>
      </c>
      <c r="F20" s="175"/>
    </row>
    <row r="21" spans="1:6" ht="11.4" customHeight="1" thickBot="1" x14ac:dyDescent="0.25">
      <c r="A21" s="69"/>
      <c r="B21" s="78" t="s">
        <v>17</v>
      </c>
      <c r="C21" s="69"/>
      <c r="D21" s="79" t="s">
        <v>1</v>
      </c>
      <c r="E21" s="80">
        <f>SUM(E19:E20)</f>
        <v>64892</v>
      </c>
      <c r="F21" s="76">
        <f>SUM(F19:F20)</f>
        <v>63594.16</v>
      </c>
    </row>
    <row r="22" spans="1:6" ht="11.4" customHeight="1" x14ac:dyDescent="0.2">
      <c r="A22" s="81" t="s">
        <v>99</v>
      </c>
      <c r="B22" s="82"/>
      <c r="D22" s="83"/>
      <c r="E22" s="83"/>
      <c r="F22" s="72"/>
    </row>
    <row r="23" spans="1:6" ht="11.4" customHeight="1" x14ac:dyDescent="0.2">
      <c r="A23" s="73"/>
      <c r="B23" s="84" t="s">
        <v>89</v>
      </c>
      <c r="C23" s="85"/>
      <c r="D23" s="68"/>
      <c r="E23" s="94"/>
      <c r="F23" s="68"/>
    </row>
    <row r="24" spans="1:6" ht="11.4" customHeight="1" x14ac:dyDescent="0.2">
      <c r="A24" s="73"/>
      <c r="B24" s="89" t="s">
        <v>274</v>
      </c>
      <c r="C24" s="15"/>
      <c r="D24" s="76">
        <v>2943</v>
      </c>
      <c r="E24" s="90">
        <f t="shared" ref="E24:E29" si="0">C24*D24</f>
        <v>0</v>
      </c>
      <c r="F24" s="76">
        <f>E24-(E24*2%)</f>
        <v>0</v>
      </c>
    </row>
    <row r="25" spans="1:6" ht="11.4" customHeight="1" x14ac:dyDescent="0.2">
      <c r="A25" s="73"/>
      <c r="B25" s="89" t="s">
        <v>340</v>
      </c>
      <c r="C25" s="15"/>
      <c r="D25" s="76">
        <v>2362</v>
      </c>
      <c r="E25" s="90">
        <f t="shared" si="0"/>
        <v>0</v>
      </c>
      <c r="F25" s="76">
        <f t="shared" ref="F25:F29" si="1">E25-(E25*2%)</f>
        <v>0</v>
      </c>
    </row>
    <row r="26" spans="1:6" ht="11.4" customHeight="1" x14ac:dyDescent="0.2">
      <c r="A26" s="73"/>
      <c r="B26" s="89" t="s">
        <v>92</v>
      </c>
      <c r="C26" s="15"/>
      <c r="D26" s="76">
        <v>7963</v>
      </c>
      <c r="E26" s="90">
        <f t="shared" si="0"/>
        <v>0</v>
      </c>
      <c r="F26" s="76">
        <f t="shared" si="1"/>
        <v>0</v>
      </c>
    </row>
    <row r="27" spans="1:6" ht="11.4" customHeight="1" x14ac:dyDescent="0.2">
      <c r="A27" s="73"/>
      <c r="B27" s="89" t="s">
        <v>128</v>
      </c>
      <c r="C27" s="15"/>
      <c r="D27" s="76">
        <v>4838</v>
      </c>
      <c r="E27" s="90">
        <f t="shared" si="0"/>
        <v>0</v>
      </c>
      <c r="F27" s="76">
        <f t="shared" si="1"/>
        <v>0</v>
      </c>
    </row>
    <row r="28" spans="1:6" ht="11.4" customHeight="1" x14ac:dyDescent="0.2">
      <c r="A28" s="73"/>
      <c r="B28" s="89" t="s">
        <v>150</v>
      </c>
      <c r="C28" s="15"/>
      <c r="D28" s="76">
        <v>-1179</v>
      </c>
      <c r="E28" s="90">
        <f t="shared" si="0"/>
        <v>0</v>
      </c>
      <c r="F28" s="76">
        <f t="shared" si="1"/>
        <v>0</v>
      </c>
    </row>
    <row r="29" spans="1:6" ht="11.4" customHeight="1" x14ac:dyDescent="0.2">
      <c r="A29" s="73"/>
      <c r="B29" s="89" t="s">
        <v>151</v>
      </c>
      <c r="C29" s="15"/>
      <c r="D29" s="76">
        <v>-876</v>
      </c>
      <c r="E29" s="90">
        <f t="shared" si="0"/>
        <v>0</v>
      </c>
      <c r="F29" s="76">
        <f t="shared" si="1"/>
        <v>0</v>
      </c>
    </row>
    <row r="30" spans="1:6" ht="11.4" customHeight="1" x14ac:dyDescent="0.2">
      <c r="A30" s="73"/>
      <c r="B30" s="89"/>
      <c r="C30" s="15"/>
      <c r="D30" s="72"/>
      <c r="E30" s="90"/>
      <c r="F30" s="72"/>
    </row>
    <row r="31" spans="1:6" ht="11.4" customHeight="1" x14ac:dyDescent="0.2">
      <c r="A31" s="73"/>
      <c r="B31" s="84" t="s">
        <v>58</v>
      </c>
      <c r="C31" s="15"/>
      <c r="D31" s="68"/>
      <c r="E31" s="94"/>
      <c r="F31" s="68"/>
    </row>
    <row r="32" spans="1:6" ht="11.4" customHeight="1" x14ac:dyDescent="0.2">
      <c r="A32" s="73"/>
      <c r="B32" s="89" t="s">
        <v>97</v>
      </c>
      <c r="C32" s="15"/>
      <c r="D32" s="76">
        <v>1426</v>
      </c>
      <c r="E32" s="90">
        <f t="shared" ref="E32:E36" si="2">C32*D32</f>
        <v>0</v>
      </c>
      <c r="F32" s="76">
        <f t="shared" ref="F32:F36" si="3">E32-(E32*2%)</f>
        <v>0</v>
      </c>
    </row>
    <row r="33" spans="1:6" ht="11.4" customHeight="1" x14ac:dyDescent="0.2">
      <c r="A33" s="73"/>
      <c r="B33" s="89" t="s">
        <v>96</v>
      </c>
      <c r="C33" s="15"/>
      <c r="D33" s="76">
        <v>2092</v>
      </c>
      <c r="E33" s="90">
        <f t="shared" si="2"/>
        <v>0</v>
      </c>
      <c r="F33" s="76">
        <f t="shared" si="3"/>
        <v>0</v>
      </c>
    </row>
    <row r="34" spans="1:6" ht="11.4" customHeight="1" x14ac:dyDescent="0.2">
      <c r="A34" s="73"/>
      <c r="B34" s="91" t="s">
        <v>95</v>
      </c>
      <c r="C34" s="15"/>
      <c r="D34" s="76">
        <v>2759</v>
      </c>
      <c r="E34" s="90">
        <f t="shared" si="2"/>
        <v>0</v>
      </c>
      <c r="F34" s="76">
        <f t="shared" si="3"/>
        <v>0</v>
      </c>
    </row>
    <row r="35" spans="1:6" ht="11.4" customHeight="1" x14ac:dyDescent="0.2">
      <c r="A35" s="73"/>
      <c r="B35" s="91" t="s">
        <v>94</v>
      </c>
      <c r="C35" s="15"/>
      <c r="D35" s="76">
        <v>3424</v>
      </c>
      <c r="E35" s="90">
        <f t="shared" si="2"/>
        <v>0</v>
      </c>
      <c r="F35" s="76">
        <f t="shared" si="3"/>
        <v>0</v>
      </c>
    </row>
    <row r="36" spans="1:6" ht="11.4" customHeight="1" x14ac:dyDescent="0.2">
      <c r="A36" s="170"/>
      <c r="B36" s="91" t="s">
        <v>93</v>
      </c>
      <c r="C36" s="15"/>
      <c r="D36" s="76">
        <v>4090</v>
      </c>
      <c r="E36" s="90">
        <f t="shared" si="2"/>
        <v>0</v>
      </c>
      <c r="F36" s="76">
        <f t="shared" si="3"/>
        <v>0</v>
      </c>
    </row>
    <row r="37" spans="1:6" ht="11.4" customHeight="1" x14ac:dyDescent="0.2">
      <c r="A37" s="171"/>
      <c r="B37" s="98"/>
      <c r="C37" s="15"/>
      <c r="D37" s="7"/>
      <c r="E37" s="90"/>
      <c r="F37" s="72"/>
    </row>
    <row r="38" spans="1:6" ht="11.4" customHeight="1" x14ac:dyDescent="0.2">
      <c r="A38" s="130"/>
      <c r="B38" s="84" t="s">
        <v>59</v>
      </c>
      <c r="C38" s="15"/>
      <c r="D38" s="86"/>
      <c r="E38" s="95"/>
      <c r="F38" s="68"/>
    </row>
    <row r="39" spans="1:6" ht="11.4" customHeight="1" x14ac:dyDescent="0.2">
      <c r="A39" s="130"/>
      <c r="B39" s="91" t="s">
        <v>307</v>
      </c>
      <c r="C39" s="15"/>
      <c r="D39" s="76">
        <v>1448</v>
      </c>
      <c r="E39" s="90">
        <f t="shared" ref="E39:E65" si="4">C39*D39</f>
        <v>0</v>
      </c>
      <c r="F39" s="76">
        <f t="shared" ref="F39:F44" si="5">E39-(E39*2%)</f>
        <v>0</v>
      </c>
    </row>
    <row r="40" spans="1:6" ht="11.4" customHeight="1" x14ac:dyDescent="0.2">
      <c r="A40" s="130"/>
      <c r="B40" s="91" t="s">
        <v>308</v>
      </c>
      <c r="C40" s="15"/>
      <c r="D40" s="76">
        <v>1568</v>
      </c>
      <c r="E40" s="90">
        <f t="shared" si="4"/>
        <v>0</v>
      </c>
      <c r="F40" s="76">
        <f t="shared" si="5"/>
        <v>0</v>
      </c>
    </row>
    <row r="41" spans="1:6" ht="11.4" customHeight="1" x14ac:dyDescent="0.2">
      <c r="A41" s="130"/>
      <c r="B41" s="91" t="s">
        <v>309</v>
      </c>
      <c r="C41" s="15"/>
      <c r="D41" s="76">
        <v>1688</v>
      </c>
      <c r="E41" s="90">
        <f t="shared" si="4"/>
        <v>0</v>
      </c>
      <c r="F41" s="76">
        <f t="shared" si="5"/>
        <v>0</v>
      </c>
    </row>
    <row r="42" spans="1:6" ht="11.4" customHeight="1" x14ac:dyDescent="0.2">
      <c r="A42" s="130"/>
      <c r="B42" s="91" t="s">
        <v>277</v>
      </c>
      <c r="C42" s="15"/>
      <c r="D42" s="76">
        <v>1807</v>
      </c>
      <c r="E42" s="90">
        <f t="shared" si="4"/>
        <v>0</v>
      </c>
      <c r="F42" s="76">
        <f t="shared" si="5"/>
        <v>0</v>
      </c>
    </row>
    <row r="43" spans="1:6" ht="11.4" customHeight="1" x14ac:dyDescent="0.2">
      <c r="A43" s="130"/>
      <c r="B43" s="91" t="s">
        <v>278</v>
      </c>
      <c r="C43" s="15"/>
      <c r="D43" s="76">
        <v>1926</v>
      </c>
      <c r="E43" s="90">
        <f t="shared" si="4"/>
        <v>0</v>
      </c>
      <c r="F43" s="76">
        <f t="shared" si="5"/>
        <v>0</v>
      </c>
    </row>
    <row r="44" spans="1:6" ht="11.4" customHeight="1" x14ac:dyDescent="0.2">
      <c r="A44" s="130"/>
      <c r="B44" s="91" t="s">
        <v>279</v>
      </c>
      <c r="C44" s="15"/>
      <c r="D44" s="76">
        <v>2045</v>
      </c>
      <c r="E44" s="90">
        <f t="shared" si="4"/>
        <v>0</v>
      </c>
      <c r="F44" s="76">
        <f t="shared" si="5"/>
        <v>0</v>
      </c>
    </row>
    <row r="45" spans="1:6" ht="11.4" customHeight="1" x14ac:dyDescent="0.2">
      <c r="A45" s="130"/>
      <c r="B45" s="91"/>
      <c r="C45" s="15"/>
      <c r="D45" s="72"/>
      <c r="E45" s="90"/>
      <c r="F45" s="72"/>
    </row>
    <row r="46" spans="1:6" ht="11.4" customHeight="1" x14ac:dyDescent="0.2">
      <c r="A46" s="130"/>
      <c r="B46" s="91" t="s">
        <v>310</v>
      </c>
      <c r="C46" s="15"/>
      <c r="D46" s="76">
        <v>3457</v>
      </c>
      <c r="E46" s="90">
        <f t="shared" ref="E46:E51" si="6">C46*D46</f>
        <v>0</v>
      </c>
      <c r="F46" s="76">
        <f t="shared" ref="F46:F51" si="7">E46-(E46*2%)</f>
        <v>0</v>
      </c>
    </row>
    <row r="47" spans="1:6" ht="11.4" customHeight="1" x14ac:dyDescent="0.2">
      <c r="A47" s="130"/>
      <c r="B47" s="91" t="s">
        <v>311</v>
      </c>
      <c r="C47" s="15"/>
      <c r="D47" s="76">
        <v>3860</v>
      </c>
      <c r="E47" s="90">
        <f t="shared" si="6"/>
        <v>0</v>
      </c>
      <c r="F47" s="76">
        <f t="shared" si="7"/>
        <v>0</v>
      </c>
    </row>
    <row r="48" spans="1:6" ht="11.4" customHeight="1" x14ac:dyDescent="0.2">
      <c r="A48" s="130"/>
      <c r="B48" s="91" t="s">
        <v>312</v>
      </c>
      <c r="C48" s="15"/>
      <c r="D48" s="76">
        <v>4261</v>
      </c>
      <c r="E48" s="90">
        <f t="shared" si="6"/>
        <v>0</v>
      </c>
      <c r="F48" s="76">
        <f t="shared" si="7"/>
        <v>0</v>
      </c>
    </row>
    <row r="49" spans="1:6" ht="11.4" customHeight="1" x14ac:dyDescent="0.2">
      <c r="A49" s="130"/>
      <c r="B49" s="91" t="s">
        <v>280</v>
      </c>
      <c r="C49" s="15"/>
      <c r="D49" s="76">
        <v>4663</v>
      </c>
      <c r="E49" s="90">
        <f t="shared" si="6"/>
        <v>0</v>
      </c>
      <c r="F49" s="76">
        <f t="shared" si="7"/>
        <v>0</v>
      </c>
    </row>
    <row r="50" spans="1:6" ht="11.4" customHeight="1" x14ac:dyDescent="0.2">
      <c r="A50" s="130"/>
      <c r="B50" s="91" t="s">
        <v>281</v>
      </c>
      <c r="C50" s="15"/>
      <c r="D50" s="76">
        <v>5065</v>
      </c>
      <c r="E50" s="90">
        <f t="shared" si="6"/>
        <v>0</v>
      </c>
      <c r="F50" s="76">
        <f t="shared" si="7"/>
        <v>0</v>
      </c>
    </row>
    <row r="51" spans="1:6" ht="11.4" customHeight="1" x14ac:dyDescent="0.2">
      <c r="A51" s="130"/>
      <c r="B51" s="91" t="s">
        <v>282</v>
      </c>
      <c r="C51" s="15"/>
      <c r="D51" s="76">
        <v>5466</v>
      </c>
      <c r="E51" s="90">
        <f t="shared" si="6"/>
        <v>0</v>
      </c>
      <c r="F51" s="76">
        <f t="shared" si="7"/>
        <v>0</v>
      </c>
    </row>
    <row r="52" spans="1:6" ht="11.4" customHeight="1" x14ac:dyDescent="0.2">
      <c r="A52" s="130"/>
      <c r="B52" s="91"/>
      <c r="C52" s="15"/>
      <c r="D52" s="72"/>
      <c r="E52" s="90"/>
      <c r="F52" s="72"/>
    </row>
    <row r="53" spans="1:6" ht="11.4" customHeight="1" x14ac:dyDescent="0.2">
      <c r="A53" s="130"/>
      <c r="B53" s="91" t="s">
        <v>313</v>
      </c>
      <c r="C53" s="15"/>
      <c r="D53" s="76">
        <v>1739</v>
      </c>
      <c r="E53" s="90">
        <f t="shared" si="4"/>
        <v>0</v>
      </c>
      <c r="F53" s="76">
        <f t="shared" ref="F53:F58" si="8">E53-(E53*2%)</f>
        <v>0</v>
      </c>
    </row>
    <row r="54" spans="1:6" ht="11.4" customHeight="1" x14ac:dyDescent="0.2">
      <c r="A54" s="130"/>
      <c r="B54" s="91" t="s">
        <v>314</v>
      </c>
      <c r="C54" s="15"/>
      <c r="D54" s="76">
        <v>1900</v>
      </c>
      <c r="E54" s="90">
        <f t="shared" si="4"/>
        <v>0</v>
      </c>
      <c r="F54" s="76">
        <f t="shared" si="8"/>
        <v>0</v>
      </c>
    </row>
    <row r="55" spans="1:6" ht="11.4" customHeight="1" x14ac:dyDescent="0.2">
      <c r="A55" s="130"/>
      <c r="B55" s="91" t="s">
        <v>315</v>
      </c>
      <c r="C55" s="15"/>
      <c r="D55" s="76">
        <v>2061</v>
      </c>
      <c r="E55" s="80">
        <f t="shared" si="4"/>
        <v>0</v>
      </c>
      <c r="F55" s="76">
        <f t="shared" si="8"/>
        <v>0</v>
      </c>
    </row>
    <row r="56" spans="1:6" ht="11.4" customHeight="1" x14ac:dyDescent="0.2">
      <c r="A56" s="130"/>
      <c r="B56" s="91" t="s">
        <v>283</v>
      </c>
      <c r="C56" s="15"/>
      <c r="D56" s="76">
        <v>2220</v>
      </c>
      <c r="E56" s="90">
        <f t="shared" si="4"/>
        <v>0</v>
      </c>
      <c r="F56" s="76">
        <f t="shared" si="8"/>
        <v>0</v>
      </c>
    </row>
    <row r="57" spans="1:6" ht="11.4" customHeight="1" x14ac:dyDescent="0.2">
      <c r="A57" s="131"/>
      <c r="B57" s="91" t="s">
        <v>284</v>
      </c>
      <c r="C57" s="15"/>
      <c r="D57" s="76">
        <v>2381</v>
      </c>
      <c r="E57" s="90">
        <f t="shared" si="4"/>
        <v>0</v>
      </c>
      <c r="F57" s="76">
        <f t="shared" si="8"/>
        <v>0</v>
      </c>
    </row>
    <row r="58" spans="1:6" ht="11.4" customHeight="1" x14ac:dyDescent="0.2">
      <c r="A58" s="131"/>
      <c r="B58" s="91" t="s">
        <v>285</v>
      </c>
      <c r="C58" s="15"/>
      <c r="D58" s="76">
        <v>2542</v>
      </c>
      <c r="E58" s="90">
        <f t="shared" si="4"/>
        <v>0</v>
      </c>
      <c r="F58" s="76">
        <f t="shared" si="8"/>
        <v>0</v>
      </c>
    </row>
    <row r="59" spans="1:6" ht="11.4" customHeight="1" x14ac:dyDescent="0.2">
      <c r="A59" s="130"/>
      <c r="B59" s="91"/>
      <c r="C59" s="15"/>
      <c r="D59" s="72"/>
      <c r="E59" s="90"/>
      <c r="F59" s="72"/>
    </row>
    <row r="60" spans="1:6" ht="20.399999999999999" x14ac:dyDescent="0.2">
      <c r="A60" s="131"/>
      <c r="B60" s="91" t="s">
        <v>316</v>
      </c>
      <c r="C60" s="15"/>
      <c r="D60" s="76">
        <v>3844</v>
      </c>
      <c r="E60" s="90">
        <f t="shared" si="4"/>
        <v>0</v>
      </c>
      <c r="F60" s="76">
        <f t="shared" ref="F60:F65" si="9">E60-(E60*2%)</f>
        <v>0</v>
      </c>
    </row>
    <row r="61" spans="1:6" ht="20.399999999999999" x14ac:dyDescent="0.2">
      <c r="A61" s="131"/>
      <c r="B61" s="91" t="s">
        <v>317</v>
      </c>
      <c r="C61" s="15"/>
      <c r="D61" s="76">
        <v>4303</v>
      </c>
      <c r="E61" s="90">
        <f t="shared" si="4"/>
        <v>0</v>
      </c>
      <c r="F61" s="76">
        <f t="shared" si="9"/>
        <v>0</v>
      </c>
    </row>
    <row r="62" spans="1:6" ht="20.399999999999999" x14ac:dyDescent="0.2">
      <c r="A62" s="131"/>
      <c r="B62" s="91" t="s">
        <v>318</v>
      </c>
      <c r="C62" s="15"/>
      <c r="D62" s="76">
        <v>4760</v>
      </c>
      <c r="E62" s="90">
        <f t="shared" si="4"/>
        <v>0</v>
      </c>
      <c r="F62" s="76">
        <f t="shared" si="9"/>
        <v>0</v>
      </c>
    </row>
    <row r="63" spans="1:6" ht="20.399999999999999" x14ac:dyDescent="0.2">
      <c r="A63" s="131"/>
      <c r="B63" s="91" t="s">
        <v>286</v>
      </c>
      <c r="C63" s="15"/>
      <c r="D63" s="76">
        <v>5217</v>
      </c>
      <c r="E63" s="90">
        <f t="shared" si="4"/>
        <v>0</v>
      </c>
      <c r="F63" s="76">
        <f t="shared" si="9"/>
        <v>0</v>
      </c>
    </row>
    <row r="64" spans="1:6" ht="20.399999999999999" x14ac:dyDescent="0.2">
      <c r="A64" s="131"/>
      <c r="B64" s="91" t="s">
        <v>287</v>
      </c>
      <c r="C64" s="15"/>
      <c r="D64" s="76">
        <v>5673</v>
      </c>
      <c r="E64" s="90">
        <f t="shared" si="4"/>
        <v>0</v>
      </c>
      <c r="F64" s="76">
        <f t="shared" si="9"/>
        <v>0</v>
      </c>
    </row>
    <row r="65" spans="1:6" ht="20.399999999999999" x14ac:dyDescent="0.2">
      <c r="A65" s="131"/>
      <c r="B65" s="91" t="s">
        <v>288</v>
      </c>
      <c r="C65" s="15"/>
      <c r="D65" s="76">
        <v>6131</v>
      </c>
      <c r="E65" s="80">
        <f t="shared" si="4"/>
        <v>0</v>
      </c>
      <c r="F65" s="76">
        <f t="shared" si="9"/>
        <v>0</v>
      </c>
    </row>
    <row r="66" spans="1:6" ht="11.4" customHeight="1" x14ac:dyDescent="0.2">
      <c r="A66" s="131"/>
      <c r="B66" s="98"/>
      <c r="C66" s="15"/>
      <c r="D66" s="72"/>
      <c r="E66" s="80"/>
      <c r="F66" s="72"/>
    </row>
    <row r="67" spans="1:6" ht="11.4" customHeight="1" x14ac:dyDescent="0.2">
      <c r="A67" s="131"/>
      <c r="B67" s="102" t="s">
        <v>60</v>
      </c>
      <c r="C67" s="15"/>
      <c r="D67" s="68"/>
      <c r="E67" s="95"/>
      <c r="F67" s="68"/>
    </row>
    <row r="68" spans="1:6" ht="11.4" customHeight="1" x14ac:dyDescent="0.2">
      <c r="A68" s="131"/>
      <c r="B68" s="91" t="s">
        <v>289</v>
      </c>
      <c r="C68" s="15"/>
      <c r="D68" s="76">
        <v>1023</v>
      </c>
      <c r="E68" s="90">
        <f t="shared" ref="E68:E71" si="10">C68*D68</f>
        <v>0</v>
      </c>
      <c r="F68" s="76">
        <f t="shared" ref="F68:F71" si="11">E68-(E68*2%)</f>
        <v>0</v>
      </c>
    </row>
    <row r="69" spans="1:6" ht="11.4" customHeight="1" x14ac:dyDescent="0.2">
      <c r="A69" s="131"/>
      <c r="B69" s="91" t="s">
        <v>290</v>
      </c>
      <c r="C69" s="15"/>
      <c r="D69" s="76">
        <v>1246</v>
      </c>
      <c r="E69" s="90">
        <f t="shared" si="10"/>
        <v>0</v>
      </c>
      <c r="F69" s="76">
        <f t="shared" si="11"/>
        <v>0</v>
      </c>
    </row>
    <row r="70" spans="1:6" ht="11.4" customHeight="1" x14ac:dyDescent="0.2">
      <c r="A70" s="131"/>
      <c r="B70" s="91" t="s">
        <v>61</v>
      </c>
      <c r="C70" s="15"/>
      <c r="D70" s="76">
        <v>1105</v>
      </c>
      <c r="E70" s="90">
        <f t="shared" si="10"/>
        <v>0</v>
      </c>
      <c r="F70" s="76">
        <f t="shared" si="11"/>
        <v>0</v>
      </c>
    </row>
    <row r="71" spans="1:6" ht="11.4" customHeight="1" thickBot="1" x14ac:dyDescent="0.25">
      <c r="A71" s="131"/>
      <c r="B71" s="107" t="s">
        <v>62</v>
      </c>
      <c r="C71" s="221"/>
      <c r="D71" s="159">
        <v>1327</v>
      </c>
      <c r="E71" s="160">
        <f t="shared" si="10"/>
        <v>0</v>
      </c>
      <c r="F71" s="159">
        <f t="shared" si="11"/>
        <v>0</v>
      </c>
    </row>
    <row r="72" spans="1:6" ht="11.4" customHeight="1" x14ac:dyDescent="0.2">
      <c r="A72" s="131"/>
      <c r="B72" s="111" t="s">
        <v>27</v>
      </c>
      <c r="C72" s="18"/>
      <c r="D72" s="112"/>
      <c r="E72" s="112">
        <f>SUM(E24:E71)</f>
        <v>0</v>
      </c>
      <c r="F72" s="112">
        <f>SUM(F24:F71)</f>
        <v>0</v>
      </c>
    </row>
    <row r="73" spans="1:6" ht="11.4" customHeight="1" x14ac:dyDescent="0.2">
      <c r="A73" s="131"/>
      <c r="B73" s="115" t="s">
        <v>98</v>
      </c>
      <c r="C73" s="15"/>
      <c r="D73" s="72"/>
      <c r="E73" s="76">
        <f>E21</f>
        <v>64892</v>
      </c>
      <c r="F73" s="76">
        <f>F21</f>
        <v>63594.16</v>
      </c>
    </row>
    <row r="74" spans="1:6" ht="11.4" customHeight="1" x14ac:dyDescent="0.2">
      <c r="A74" s="131"/>
      <c r="B74" s="115" t="s">
        <v>429</v>
      </c>
      <c r="C74" s="15"/>
      <c r="D74" s="72"/>
      <c r="E74" s="118">
        <f>SUM(E72:E73)</f>
        <v>64892</v>
      </c>
      <c r="F74" s="118">
        <f>SUM(F72:F73)</f>
        <v>63594.16</v>
      </c>
    </row>
    <row r="75" spans="1:6" ht="11.4" customHeight="1" x14ac:dyDescent="0.2">
      <c r="A75" s="130"/>
      <c r="C75" s="15"/>
      <c r="D75" s="72"/>
      <c r="E75" s="72"/>
      <c r="F75" s="72"/>
    </row>
    <row r="76" spans="1:6" ht="11.4" customHeight="1" x14ac:dyDescent="0.2">
      <c r="A76" s="131"/>
      <c r="B76" s="120" t="s">
        <v>430</v>
      </c>
      <c r="C76" s="139">
        <v>0</v>
      </c>
      <c r="D76" s="76">
        <f>(F74*C76)</f>
        <v>0</v>
      </c>
      <c r="E76" s="118">
        <f>E74-D76</f>
        <v>64892</v>
      </c>
      <c r="F76" s="118">
        <f>F74-D76</f>
        <v>63594.16</v>
      </c>
    </row>
    <row r="77" spans="1:6" ht="11.4" customHeight="1" x14ac:dyDescent="0.2">
      <c r="A77" s="131"/>
      <c r="C77" s="15"/>
      <c r="D77" s="72"/>
      <c r="E77" s="72"/>
      <c r="F77" s="72"/>
    </row>
    <row r="78" spans="1:6" ht="11.4" customHeight="1" x14ac:dyDescent="0.2">
      <c r="A78" s="131"/>
      <c r="B78" s="122" t="s">
        <v>100</v>
      </c>
      <c r="C78" s="15"/>
      <c r="D78" s="72"/>
      <c r="E78" s="72"/>
      <c r="F78" s="72"/>
    </row>
    <row r="79" spans="1:6" ht="11.4" customHeight="1" x14ac:dyDescent="0.2">
      <c r="A79" s="131"/>
      <c r="B79" s="123" t="s">
        <v>101</v>
      </c>
      <c r="C79" s="15"/>
      <c r="D79" s="72"/>
      <c r="E79" s="72"/>
      <c r="F79" s="72"/>
    </row>
    <row r="80" spans="1:6" ht="11.4" customHeight="1" x14ac:dyDescent="0.2">
      <c r="A80" s="131"/>
      <c r="B80" s="115"/>
      <c r="C80" s="15"/>
      <c r="D80" s="72"/>
      <c r="E80" s="72"/>
      <c r="F80" s="72"/>
    </row>
    <row r="81" spans="1:6" ht="20.399999999999999" x14ac:dyDescent="0.2">
      <c r="A81" s="131"/>
      <c r="B81" s="120" t="s">
        <v>167</v>
      </c>
      <c r="C81" s="15">
        <v>0</v>
      </c>
      <c r="D81" s="175">
        <v>8</v>
      </c>
      <c r="E81" s="6">
        <f>C81*D81</f>
        <v>0</v>
      </c>
      <c r="F81" s="175">
        <f>C81*D81</f>
        <v>0</v>
      </c>
    </row>
    <row r="82" spans="1:6" x14ac:dyDescent="0.2">
      <c r="A82" s="131"/>
      <c r="B82" s="125" t="s">
        <v>1</v>
      </c>
      <c r="E82" s="126">
        <f>SUM(E76:E81)</f>
        <v>64892</v>
      </c>
      <c r="F82" s="126">
        <f>SUM(F76:F81)</f>
        <v>63594.16</v>
      </c>
    </row>
    <row r="83" spans="1:6" x14ac:dyDescent="0.2">
      <c r="A83" s="131"/>
      <c r="B83" s="120"/>
      <c r="C83" s="127"/>
    </row>
    <row r="84" spans="1:6" s="45" customFormat="1" ht="22.95" customHeight="1" x14ac:dyDescent="0.2">
      <c r="E84" s="128" t="s">
        <v>428</v>
      </c>
      <c r="F84" s="128" t="s">
        <v>438</v>
      </c>
    </row>
    <row r="85" spans="1:6" ht="11.4" customHeight="1" x14ac:dyDescent="0.2">
      <c r="A85" s="429"/>
      <c r="B85" s="429"/>
    </row>
    <row r="86" spans="1:6" ht="11.4" customHeight="1" x14ac:dyDescent="0.2">
      <c r="A86" s="49"/>
      <c r="B86" s="49"/>
    </row>
    <row r="87" spans="1:6" ht="11.4" customHeight="1" x14ac:dyDescent="0.2">
      <c r="A87" s="49"/>
      <c r="B87" s="49"/>
    </row>
    <row r="88" spans="1:6" x14ac:dyDescent="0.2">
      <c r="A88" s="49"/>
      <c r="B88" s="49"/>
    </row>
    <row r="89" spans="1:6" x14ac:dyDescent="0.2">
      <c r="A89" s="49"/>
      <c r="B89" s="49"/>
    </row>
    <row r="91" spans="1:6" x14ac:dyDescent="0.2">
      <c r="A91" s="141"/>
      <c r="B91" s="141"/>
      <c r="C91" s="142"/>
      <c r="D91" s="141"/>
      <c r="E91" s="141"/>
      <c r="F91" s="141"/>
    </row>
    <row r="92" spans="1:6" x14ac:dyDescent="0.2">
      <c r="A92" s="141"/>
      <c r="B92" s="141"/>
      <c r="C92" s="142"/>
      <c r="D92" s="141"/>
      <c r="E92" s="141"/>
      <c r="F92" s="141"/>
    </row>
    <row r="93" spans="1:6" x14ac:dyDescent="0.2">
      <c r="A93" s="141"/>
      <c r="B93" s="141"/>
      <c r="C93" s="142"/>
      <c r="D93" s="141"/>
      <c r="E93" s="141"/>
      <c r="F93" s="141"/>
    </row>
    <row r="94" spans="1:6" x14ac:dyDescent="0.2">
      <c r="A94" s="141"/>
      <c r="B94" s="141"/>
      <c r="C94" s="142"/>
      <c r="D94" s="141"/>
      <c r="E94" s="141"/>
      <c r="F94" s="141"/>
    </row>
    <row r="95" spans="1:6" x14ac:dyDescent="0.2">
      <c r="A95" s="141"/>
      <c r="B95" s="141"/>
      <c r="C95" s="142"/>
      <c r="D95" s="141"/>
      <c r="E95" s="141"/>
      <c r="F95" s="141"/>
    </row>
    <row r="96" spans="1:6" x14ac:dyDescent="0.2">
      <c r="A96" s="141"/>
      <c r="B96" s="141"/>
      <c r="C96" s="142"/>
      <c r="D96" s="141"/>
      <c r="E96" s="141"/>
      <c r="F96" s="141"/>
    </row>
    <row r="97" spans="1:6" x14ac:dyDescent="0.2">
      <c r="A97" s="141"/>
      <c r="B97" s="141"/>
      <c r="C97" s="142"/>
      <c r="D97" s="141"/>
      <c r="E97" s="141"/>
      <c r="F97" s="141"/>
    </row>
    <row r="98" spans="1:6" x14ac:dyDescent="0.2">
      <c r="A98" s="141"/>
      <c r="B98" s="141"/>
      <c r="C98" s="142"/>
      <c r="D98" s="141"/>
      <c r="E98" s="141"/>
      <c r="F98" s="141"/>
    </row>
    <row r="99" spans="1:6" x14ac:dyDescent="0.2">
      <c r="A99" s="141"/>
      <c r="B99" s="141"/>
      <c r="C99" s="142"/>
      <c r="D99" s="141"/>
      <c r="E99" s="141"/>
      <c r="F99" s="141"/>
    </row>
    <row r="100" spans="1:6" x14ac:dyDescent="0.2">
      <c r="A100" s="141"/>
      <c r="B100" s="141"/>
      <c r="C100" s="142"/>
      <c r="D100" s="141"/>
      <c r="E100" s="141"/>
      <c r="F100" s="141"/>
    </row>
    <row r="101" spans="1:6" x14ac:dyDescent="0.2">
      <c r="A101" s="141"/>
      <c r="B101" s="141"/>
      <c r="C101" s="142"/>
      <c r="D101" s="141"/>
      <c r="E101" s="141"/>
      <c r="F101" s="141"/>
    </row>
    <row r="102" spans="1:6" x14ac:dyDescent="0.2">
      <c r="A102" s="141"/>
      <c r="B102" s="141"/>
      <c r="C102" s="142"/>
      <c r="D102" s="141"/>
      <c r="E102" s="141"/>
      <c r="F102" s="141"/>
    </row>
    <row r="103" spans="1:6" x14ac:dyDescent="0.2">
      <c r="A103" s="141"/>
      <c r="B103" s="141"/>
      <c r="C103" s="142"/>
      <c r="D103" s="141"/>
      <c r="E103" s="141"/>
      <c r="F103" s="141"/>
    </row>
    <row r="104" spans="1:6" x14ac:dyDescent="0.2">
      <c r="A104" s="141"/>
      <c r="B104" s="141"/>
      <c r="C104" s="142"/>
      <c r="D104" s="141"/>
      <c r="E104" s="141"/>
      <c r="F104" s="141"/>
    </row>
    <row r="105" spans="1:6" x14ac:dyDescent="0.2">
      <c r="A105" s="141"/>
      <c r="B105" s="141"/>
      <c r="C105" s="142"/>
      <c r="D105" s="141"/>
      <c r="E105" s="141"/>
      <c r="F105" s="141"/>
    </row>
    <row r="106" spans="1:6" x14ac:dyDescent="0.2">
      <c r="A106" s="141"/>
      <c r="B106" s="141"/>
      <c r="C106" s="142"/>
      <c r="D106" s="141"/>
      <c r="E106" s="141"/>
      <c r="F106" s="141"/>
    </row>
    <row r="107" spans="1:6" x14ac:dyDescent="0.2">
      <c r="A107" s="141"/>
      <c r="B107" s="141"/>
      <c r="C107" s="142"/>
      <c r="D107" s="141"/>
      <c r="E107" s="141"/>
      <c r="F107" s="141"/>
    </row>
    <row r="108" spans="1:6" x14ac:dyDescent="0.2">
      <c r="A108" s="141"/>
      <c r="B108" s="141"/>
      <c r="C108" s="142"/>
      <c r="D108" s="141"/>
      <c r="E108" s="141"/>
      <c r="F108" s="141"/>
    </row>
    <row r="109" spans="1:6" x14ac:dyDescent="0.2">
      <c r="A109" s="141"/>
      <c r="B109" s="141"/>
      <c r="C109" s="142"/>
      <c r="D109" s="141"/>
      <c r="E109" s="141"/>
      <c r="F109" s="141"/>
    </row>
    <row r="110" spans="1:6" x14ac:dyDescent="0.2">
      <c r="A110" s="141"/>
      <c r="B110" s="141"/>
      <c r="C110" s="142"/>
      <c r="D110" s="141"/>
      <c r="E110" s="141"/>
      <c r="F110" s="141"/>
    </row>
  </sheetData>
  <sheetProtection sheet="1" objects="1" scenarios="1"/>
  <sortState xmlns:xlrd2="http://schemas.microsoft.com/office/spreadsheetml/2017/richdata2" ref="D38:D42">
    <sortCondition ref="D38"/>
  </sortState>
  <mergeCells count="13">
    <mergeCell ref="A11:B11"/>
    <mergeCell ref="A12:B12"/>
    <mergeCell ref="A13:B13"/>
    <mergeCell ref="B18:E18"/>
    <mergeCell ref="A85:B85"/>
    <mergeCell ref="C10:E10"/>
    <mergeCell ref="A10:B10"/>
    <mergeCell ref="E1:G1"/>
    <mergeCell ref="C4:D4"/>
    <mergeCell ref="C5:D5"/>
    <mergeCell ref="C6:D6"/>
    <mergeCell ref="C7:D7"/>
    <mergeCell ref="C8:D8"/>
  </mergeCells>
  <pageMargins left="0.25" right="0.25"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B438A-A8DB-41D5-B033-FA60A199B949}">
  <dimension ref="A1:H156"/>
  <sheetViews>
    <sheetView showGridLines="0" zoomScale="120" zoomScaleNormal="120" workbookViewId="0">
      <selection activeCell="F2" sqref="F2"/>
    </sheetView>
  </sheetViews>
  <sheetFormatPr defaultRowHeight="14.4" x14ac:dyDescent="0.3"/>
  <cols>
    <col min="1" max="1" width="12" customWidth="1"/>
    <col min="2" max="2" width="60.88671875" customWidth="1"/>
    <col min="3" max="3" width="5" customWidth="1"/>
    <col min="4" max="4" width="13.109375" customWidth="1"/>
    <col min="5" max="5" width="13.6640625" customWidth="1"/>
    <col min="6" max="6" width="12.6640625" customWidth="1"/>
  </cols>
  <sheetData>
    <row r="1" spans="1:6" s="22" customFormat="1" ht="49.2" customHeight="1" x14ac:dyDescent="0.3">
      <c r="C1" s="24"/>
      <c r="E1" s="420"/>
      <c r="F1" s="420"/>
    </row>
    <row r="2" spans="1:6" s="40" customFormat="1" ht="10.199999999999999" x14ac:dyDescent="0.2">
      <c r="A2" s="422">
        <v>45631</v>
      </c>
      <c r="B2" s="422"/>
      <c r="C2" s="257"/>
      <c r="D2" s="72"/>
      <c r="E2" s="72"/>
      <c r="F2" s="72"/>
    </row>
    <row r="3" spans="1:6" s="45" customFormat="1" ht="11.4" customHeight="1" x14ac:dyDescent="0.2">
      <c r="A3" s="297" t="s">
        <v>3</v>
      </c>
      <c r="B3" s="281"/>
      <c r="C3" s="298"/>
      <c r="D3" s="281"/>
      <c r="E3" s="299" t="s">
        <v>2</v>
      </c>
      <c r="F3" s="257"/>
    </row>
    <row r="4" spans="1:6" s="40" customFormat="1" ht="11.4" customHeight="1" x14ac:dyDescent="0.2">
      <c r="A4" s="281" t="s">
        <v>140</v>
      </c>
      <c r="B4" s="300"/>
      <c r="C4" s="423" t="s">
        <v>22</v>
      </c>
      <c r="D4" s="423"/>
      <c r="E4" s="301"/>
      <c r="F4" s="72"/>
    </row>
    <row r="5" spans="1:6" s="40" customFormat="1" ht="11.4" customHeight="1" x14ac:dyDescent="0.25">
      <c r="A5" s="281" t="s">
        <v>141</v>
      </c>
      <c r="B5" s="302"/>
      <c r="C5" s="423" t="s">
        <v>23</v>
      </c>
      <c r="D5" s="423"/>
      <c r="E5" s="303"/>
      <c r="F5" s="72"/>
    </row>
    <row r="6" spans="1:6" s="40" customFormat="1" ht="23.1" customHeight="1" x14ac:dyDescent="0.2">
      <c r="A6" s="282" t="s">
        <v>142</v>
      </c>
      <c r="B6" s="304"/>
      <c r="C6" s="423" t="s">
        <v>21</v>
      </c>
      <c r="D6" s="423"/>
      <c r="E6" s="303"/>
      <c r="F6" s="72"/>
    </row>
    <row r="7" spans="1:6" s="40" customFormat="1" ht="11.4" customHeight="1" x14ac:dyDescent="0.2">
      <c r="A7" s="281" t="s">
        <v>143</v>
      </c>
      <c r="B7" s="300"/>
      <c r="C7" s="423" t="s">
        <v>24</v>
      </c>
      <c r="D7" s="423"/>
      <c r="E7" s="301"/>
      <c r="F7" s="72"/>
    </row>
    <row r="8" spans="1:6" s="40" customFormat="1" ht="23.1" customHeight="1" x14ac:dyDescent="0.2">
      <c r="A8" s="282" t="s">
        <v>163</v>
      </c>
      <c r="B8" s="305"/>
      <c r="C8" s="423" t="s">
        <v>4</v>
      </c>
      <c r="D8" s="423"/>
      <c r="E8" s="303"/>
      <c r="F8" s="72"/>
    </row>
    <row r="9" spans="1:6" s="40" customFormat="1" ht="10.199999999999999" x14ac:dyDescent="0.2">
      <c r="C9" s="45"/>
    </row>
    <row r="10" spans="1:6" s="40" customFormat="1" ht="10.199999999999999" x14ac:dyDescent="0.2">
      <c r="A10" s="424" t="s">
        <v>5</v>
      </c>
      <c r="B10" s="425"/>
      <c r="C10" s="425"/>
      <c r="D10" s="425"/>
      <c r="E10" s="425"/>
    </row>
    <row r="11" spans="1:6" s="40" customFormat="1" ht="10.199999999999999" x14ac:dyDescent="0.2">
      <c r="A11" s="426" t="s">
        <v>25</v>
      </c>
      <c r="B11" s="426"/>
      <c r="C11" s="188"/>
      <c r="D11" s="188"/>
      <c r="E11" s="188"/>
    </row>
    <row r="12" spans="1:6" s="40" customFormat="1" ht="10.199999999999999" x14ac:dyDescent="0.2">
      <c r="A12" s="421" t="s">
        <v>139</v>
      </c>
      <c r="B12" s="421"/>
      <c r="C12" s="188"/>
      <c r="D12" s="188"/>
      <c r="E12" s="188"/>
    </row>
    <row r="13" spans="1:6" s="40" customFormat="1" ht="10.199999999999999" x14ac:dyDescent="0.2">
      <c r="A13" s="421" t="s">
        <v>26</v>
      </c>
      <c r="B13" s="421"/>
      <c r="C13" s="188"/>
      <c r="D13" s="188"/>
      <c r="E13" s="188"/>
    </row>
    <row r="14" spans="1:6" s="40" customFormat="1" ht="10.199999999999999" x14ac:dyDescent="0.2">
      <c r="A14" s="296"/>
      <c r="B14" s="296"/>
      <c r="C14" s="190"/>
      <c r="D14" s="295"/>
      <c r="E14" s="295"/>
    </row>
    <row r="15" spans="1:6" s="40" customFormat="1" ht="36" customHeight="1" x14ac:dyDescent="0.2">
      <c r="A15" s="306" t="s">
        <v>0</v>
      </c>
      <c r="B15" s="307" t="s">
        <v>6</v>
      </c>
      <c r="C15" s="307" t="s">
        <v>20</v>
      </c>
      <c r="D15" s="307" t="s">
        <v>427</v>
      </c>
      <c r="E15" s="307" t="s">
        <v>433</v>
      </c>
      <c r="F15" s="308" t="s">
        <v>437</v>
      </c>
    </row>
    <row r="16" spans="1:6" s="40" customFormat="1" ht="79.95" customHeight="1" x14ac:dyDescent="0.2">
      <c r="A16" s="196" t="s">
        <v>441</v>
      </c>
      <c r="B16" s="60" t="s">
        <v>442</v>
      </c>
      <c r="C16" s="220">
        <v>1</v>
      </c>
      <c r="D16" s="309">
        <v>477400.61764705885</v>
      </c>
      <c r="E16" s="62">
        <f>C16*D16</f>
        <v>477400.61764705885</v>
      </c>
      <c r="F16" s="97">
        <f>E16-(E16*2%)</f>
        <v>467852.6052941177</v>
      </c>
    </row>
    <row r="17" spans="1:6" s="40" customFormat="1" ht="10.199999999999999" x14ac:dyDescent="0.2">
      <c r="A17" s="196"/>
      <c r="B17" s="310" t="s">
        <v>63</v>
      </c>
      <c r="C17" s="311"/>
      <c r="D17" s="312"/>
      <c r="E17" s="203"/>
      <c r="F17" s="72"/>
    </row>
    <row r="18" spans="1:6" s="40" customFormat="1" ht="337.5" customHeight="1" x14ac:dyDescent="0.2">
      <c r="A18" s="167"/>
      <c r="B18" s="293"/>
      <c r="C18" s="294"/>
      <c r="D18" s="294"/>
      <c r="E18" s="294"/>
      <c r="F18" s="72"/>
    </row>
    <row r="19" spans="1:6" s="40" customFormat="1" ht="10.199999999999999" x14ac:dyDescent="0.2">
      <c r="A19" s="167"/>
      <c r="B19" s="168"/>
      <c r="C19" s="167"/>
      <c r="D19" s="200" t="s">
        <v>8</v>
      </c>
      <c r="E19" s="313">
        <f>SUM(E16)</f>
        <v>477400.61764705885</v>
      </c>
      <c r="F19" s="61">
        <f>SUM(F16)</f>
        <v>467852.6052941177</v>
      </c>
    </row>
    <row r="20" spans="1:6" s="40" customFormat="1" ht="10.8" thickBot="1" x14ac:dyDescent="0.25">
      <c r="A20" s="167"/>
      <c r="B20" s="168" t="s">
        <v>2</v>
      </c>
      <c r="C20" s="167"/>
      <c r="D20" s="200" t="s">
        <v>9</v>
      </c>
      <c r="E20" s="203"/>
      <c r="F20" s="204"/>
    </row>
    <row r="21" spans="1:6" s="40" customFormat="1" ht="10.8" thickBot="1" x14ac:dyDescent="0.25">
      <c r="A21" s="167"/>
      <c r="B21" s="205" t="s">
        <v>17</v>
      </c>
      <c r="C21" s="167"/>
      <c r="D21" s="206" t="s">
        <v>1</v>
      </c>
      <c r="E21" s="80">
        <f>SUM(E19:E20)</f>
        <v>477400.61764705885</v>
      </c>
      <c r="F21" s="76">
        <f>SUM(F19:F20)</f>
        <v>467852.6052941177</v>
      </c>
    </row>
    <row r="22" spans="1:6" s="40" customFormat="1" ht="10.199999999999999" x14ac:dyDescent="0.2">
      <c r="A22" s="207" t="s">
        <v>99</v>
      </c>
      <c r="B22" s="208"/>
      <c r="C22" s="45"/>
      <c r="D22" s="209"/>
      <c r="E22" s="209"/>
      <c r="F22" s="72"/>
    </row>
    <row r="23" spans="1:6" s="40" customFormat="1" ht="10.199999999999999" x14ac:dyDescent="0.2">
      <c r="A23" s="167"/>
      <c r="B23" s="84" t="s">
        <v>66</v>
      </c>
      <c r="C23" s="257"/>
      <c r="D23" s="5"/>
      <c r="E23" s="90"/>
      <c r="F23" s="72"/>
    </row>
    <row r="24" spans="1:6" s="40" customFormat="1" ht="10.199999999999999" x14ac:dyDescent="0.2">
      <c r="A24" s="167"/>
      <c r="B24" s="89" t="s">
        <v>443</v>
      </c>
      <c r="C24" s="15"/>
      <c r="D24" s="181">
        <v>23324.676470588238</v>
      </c>
      <c r="E24" s="90">
        <f>C24*D24</f>
        <v>0</v>
      </c>
      <c r="F24" s="76">
        <f>E24-(E24*2%)</f>
        <v>0</v>
      </c>
    </row>
    <row r="25" spans="1:6" s="40" customFormat="1" ht="10.199999999999999" x14ac:dyDescent="0.2">
      <c r="A25" s="167"/>
      <c r="B25" s="89" t="s">
        <v>444</v>
      </c>
      <c r="C25" s="15"/>
      <c r="D25" s="181">
        <v>59916.500000000007</v>
      </c>
      <c r="E25" s="90">
        <f>C25*D25</f>
        <v>0</v>
      </c>
      <c r="F25" s="76">
        <f>E25-(E25*2%)</f>
        <v>0</v>
      </c>
    </row>
    <row r="26" spans="1:6" s="40" customFormat="1" ht="12" customHeight="1" x14ac:dyDescent="0.2">
      <c r="A26" s="167"/>
      <c r="B26" s="89" t="s">
        <v>445</v>
      </c>
      <c r="C26" s="15"/>
      <c r="D26" s="181">
        <v>72210.941176470602</v>
      </c>
      <c r="E26" s="90">
        <f>C26*D26</f>
        <v>0</v>
      </c>
      <c r="F26" s="76">
        <f>E26-(E26*2%)</f>
        <v>0</v>
      </c>
    </row>
    <row r="27" spans="1:6" s="40" customFormat="1" ht="10.199999999999999" x14ac:dyDescent="0.2">
      <c r="A27" s="167"/>
      <c r="B27" s="89" t="s">
        <v>67</v>
      </c>
      <c r="C27" s="15"/>
      <c r="D27" s="181">
        <v>822.56000000000006</v>
      </c>
      <c r="E27" s="90">
        <f t="shared" ref="E27:E40" si="0">C27*D27</f>
        <v>0</v>
      </c>
      <c r="F27" s="76">
        <f t="shared" ref="F27:F40" si="1">E27-(E27*2%)</f>
        <v>0</v>
      </c>
    </row>
    <row r="28" spans="1:6" s="40" customFormat="1" ht="10.199999999999999" x14ac:dyDescent="0.2">
      <c r="A28" s="168"/>
      <c r="B28" s="89" t="s">
        <v>446</v>
      </c>
      <c r="C28" s="15"/>
      <c r="D28" s="181">
        <v>646.6</v>
      </c>
      <c r="E28" s="90">
        <f t="shared" si="0"/>
        <v>0</v>
      </c>
      <c r="F28" s="76">
        <f t="shared" si="1"/>
        <v>0</v>
      </c>
    </row>
    <row r="29" spans="1:6" s="40" customFormat="1" ht="10.199999999999999" x14ac:dyDescent="0.2">
      <c r="A29" s="168"/>
      <c r="B29" s="89" t="s">
        <v>34</v>
      </c>
      <c r="C29" s="15"/>
      <c r="D29" s="181">
        <v>1214.76</v>
      </c>
      <c r="E29" s="90">
        <f t="shared" si="0"/>
        <v>0</v>
      </c>
      <c r="F29" s="76">
        <f t="shared" si="1"/>
        <v>0</v>
      </c>
    </row>
    <row r="30" spans="1:6" s="40" customFormat="1" ht="10.199999999999999" x14ac:dyDescent="0.2">
      <c r="A30" s="168"/>
      <c r="B30" s="89" t="s">
        <v>68</v>
      </c>
      <c r="C30" s="15"/>
      <c r="D30" s="181">
        <v>407.04</v>
      </c>
      <c r="E30" s="90">
        <f t="shared" si="0"/>
        <v>0</v>
      </c>
      <c r="F30" s="76">
        <f t="shared" si="1"/>
        <v>0</v>
      </c>
    </row>
    <row r="31" spans="1:6" s="40" customFormat="1" ht="10.199999999999999" x14ac:dyDescent="0.2">
      <c r="A31" s="168"/>
      <c r="B31" s="89" t="s">
        <v>270</v>
      </c>
      <c r="C31" s="15"/>
      <c r="D31" s="181">
        <v>245.92000000000002</v>
      </c>
      <c r="E31" s="90">
        <f t="shared" si="0"/>
        <v>0</v>
      </c>
      <c r="F31" s="76">
        <f t="shared" si="1"/>
        <v>0</v>
      </c>
    </row>
    <row r="32" spans="1:6" s="40" customFormat="1" ht="10.199999999999999" x14ac:dyDescent="0.2">
      <c r="A32" s="168"/>
      <c r="B32" s="89" t="s">
        <v>35</v>
      </c>
      <c r="C32" s="15"/>
      <c r="D32" s="181">
        <v>691.12</v>
      </c>
      <c r="E32" s="90">
        <f t="shared" si="0"/>
        <v>0</v>
      </c>
      <c r="F32" s="76">
        <f t="shared" si="1"/>
        <v>0</v>
      </c>
    </row>
    <row r="33" spans="1:6" s="40" customFormat="1" ht="10.199999999999999" x14ac:dyDescent="0.2">
      <c r="A33" s="168"/>
      <c r="B33" s="89" t="s">
        <v>69</v>
      </c>
      <c r="C33" s="15"/>
      <c r="D33" s="181">
        <v>822.56000000000006</v>
      </c>
      <c r="E33" s="90">
        <f t="shared" si="0"/>
        <v>0</v>
      </c>
      <c r="F33" s="76">
        <f t="shared" si="1"/>
        <v>0</v>
      </c>
    </row>
    <row r="34" spans="1:6" s="40" customFormat="1" ht="10.199999999999999" x14ac:dyDescent="0.2">
      <c r="A34" s="168"/>
      <c r="B34" s="72" t="s">
        <v>19</v>
      </c>
      <c r="C34" s="15"/>
      <c r="D34" s="181">
        <v>248.04000000000002</v>
      </c>
      <c r="E34" s="90">
        <f t="shared" si="0"/>
        <v>0</v>
      </c>
      <c r="F34" s="76">
        <f t="shared" si="1"/>
        <v>0</v>
      </c>
    </row>
    <row r="35" spans="1:6" s="40" customFormat="1" ht="10.199999999999999" x14ac:dyDescent="0.2">
      <c r="A35" s="168"/>
      <c r="B35" s="89" t="s">
        <v>71</v>
      </c>
      <c r="C35" s="15"/>
      <c r="D35" s="181">
        <v>973.08</v>
      </c>
      <c r="E35" s="90">
        <f t="shared" si="0"/>
        <v>0</v>
      </c>
      <c r="F35" s="76">
        <f t="shared" si="1"/>
        <v>0</v>
      </c>
    </row>
    <row r="36" spans="1:6" s="40" customFormat="1" ht="10.199999999999999" x14ac:dyDescent="0.2">
      <c r="A36" s="168"/>
      <c r="B36" s="89" t="s">
        <v>72</v>
      </c>
      <c r="C36" s="15"/>
      <c r="D36" s="181">
        <v>714.44</v>
      </c>
      <c r="E36" s="90">
        <f t="shared" si="0"/>
        <v>0</v>
      </c>
      <c r="F36" s="76">
        <f t="shared" si="1"/>
        <v>0</v>
      </c>
    </row>
    <row r="37" spans="1:6" s="40" customFormat="1" ht="10.199999999999999" x14ac:dyDescent="0.2">
      <c r="A37" s="168"/>
      <c r="B37" s="89" t="s">
        <v>70</v>
      </c>
      <c r="C37" s="15"/>
      <c r="D37" s="181">
        <v>408.1</v>
      </c>
      <c r="E37" s="90">
        <f t="shared" si="0"/>
        <v>0</v>
      </c>
      <c r="F37" s="76">
        <f t="shared" si="1"/>
        <v>0</v>
      </c>
    </row>
    <row r="38" spans="1:6" s="40" customFormat="1" ht="10.199999999999999" x14ac:dyDescent="0.2">
      <c r="A38" s="168"/>
      <c r="B38" s="89" t="s">
        <v>272</v>
      </c>
      <c r="C38" s="15"/>
      <c r="D38" s="181">
        <v>980.5</v>
      </c>
      <c r="E38" s="90">
        <f t="shared" si="0"/>
        <v>0</v>
      </c>
      <c r="F38" s="76">
        <f t="shared" si="1"/>
        <v>0</v>
      </c>
    </row>
    <row r="39" spans="1:6" s="40" customFormat="1" ht="10.199999999999999" x14ac:dyDescent="0.2">
      <c r="A39" s="168"/>
      <c r="B39" s="91" t="s">
        <v>73</v>
      </c>
      <c r="C39" s="15"/>
      <c r="D39" s="181">
        <v>271.36</v>
      </c>
      <c r="E39" s="90">
        <f t="shared" si="0"/>
        <v>0</v>
      </c>
      <c r="F39" s="76">
        <f t="shared" si="1"/>
        <v>0</v>
      </c>
    </row>
    <row r="40" spans="1:6" s="40" customFormat="1" ht="10.199999999999999" x14ac:dyDescent="0.2">
      <c r="A40" s="168"/>
      <c r="B40" s="89" t="s">
        <v>74</v>
      </c>
      <c r="C40" s="15"/>
      <c r="D40" s="181">
        <v>2842.92</v>
      </c>
      <c r="E40" s="90">
        <f t="shared" si="0"/>
        <v>0</v>
      </c>
      <c r="F40" s="76">
        <f t="shared" si="1"/>
        <v>0</v>
      </c>
    </row>
    <row r="41" spans="1:6" s="40" customFormat="1" ht="10.199999999999999" x14ac:dyDescent="0.2">
      <c r="A41" s="168"/>
      <c r="B41" s="89"/>
      <c r="C41" s="15"/>
      <c r="D41" s="72"/>
      <c r="E41" s="90"/>
      <c r="F41" s="72"/>
    </row>
    <row r="42" spans="1:6" s="40" customFormat="1" ht="10.199999999999999" x14ac:dyDescent="0.2">
      <c r="A42" s="168"/>
      <c r="B42" s="84" t="s">
        <v>75</v>
      </c>
      <c r="C42" s="15"/>
      <c r="D42" s="72"/>
      <c r="E42" s="90"/>
      <c r="F42" s="72"/>
    </row>
    <row r="43" spans="1:6" s="40" customFormat="1" ht="11.4" customHeight="1" x14ac:dyDescent="0.2">
      <c r="A43" s="168"/>
      <c r="B43" s="89" t="s">
        <v>76</v>
      </c>
      <c r="C43" s="15"/>
      <c r="D43" s="181">
        <v>2435.88</v>
      </c>
      <c r="E43" s="90">
        <f t="shared" ref="E43:E59" si="2">C43*D43</f>
        <v>0</v>
      </c>
      <c r="F43" s="76">
        <f t="shared" ref="F43:F59" si="3">E43-(E43*2%)</f>
        <v>0</v>
      </c>
    </row>
    <row r="44" spans="1:6" s="40" customFormat="1" ht="11.4" customHeight="1" x14ac:dyDescent="0.2">
      <c r="A44" s="168"/>
      <c r="B44" s="89" t="s">
        <v>77</v>
      </c>
      <c r="C44" s="15"/>
      <c r="D44" s="181">
        <v>654.02</v>
      </c>
      <c r="E44" s="90">
        <f t="shared" si="2"/>
        <v>0</v>
      </c>
      <c r="F44" s="76">
        <f t="shared" si="3"/>
        <v>0</v>
      </c>
    </row>
    <row r="45" spans="1:6" s="40" customFormat="1" ht="11.4" customHeight="1" x14ac:dyDescent="0.2">
      <c r="A45" s="168"/>
      <c r="B45" s="89" t="s">
        <v>78</v>
      </c>
      <c r="C45" s="15"/>
      <c r="D45" s="181">
        <v>432.48</v>
      </c>
      <c r="E45" s="90">
        <f t="shared" si="2"/>
        <v>0</v>
      </c>
      <c r="F45" s="76">
        <f t="shared" si="3"/>
        <v>0</v>
      </c>
    </row>
    <row r="46" spans="1:6" s="40" customFormat="1" ht="11.4" customHeight="1" x14ac:dyDescent="0.2">
      <c r="A46" s="168"/>
      <c r="B46" s="89" t="s">
        <v>79</v>
      </c>
      <c r="C46" s="15"/>
      <c r="D46" s="181">
        <v>632.82000000000005</v>
      </c>
      <c r="E46" s="90">
        <f t="shared" si="2"/>
        <v>0</v>
      </c>
      <c r="F46" s="76">
        <f t="shared" si="3"/>
        <v>0</v>
      </c>
    </row>
    <row r="47" spans="1:6" s="40" customFormat="1" ht="11.4" customHeight="1" x14ac:dyDescent="0.2">
      <c r="A47" s="168"/>
      <c r="B47" s="89" t="s">
        <v>80</v>
      </c>
      <c r="C47" s="15"/>
      <c r="D47" s="181">
        <v>738.82</v>
      </c>
      <c r="E47" s="90">
        <f t="shared" si="2"/>
        <v>0</v>
      </c>
      <c r="F47" s="76">
        <f t="shared" si="3"/>
        <v>0</v>
      </c>
    </row>
    <row r="48" spans="1:6" s="40" customFormat="1" ht="11.4" customHeight="1" x14ac:dyDescent="0.2">
      <c r="A48" s="168"/>
      <c r="B48" s="91" t="s">
        <v>273</v>
      </c>
      <c r="C48" s="15"/>
      <c r="D48" s="181">
        <v>982.62</v>
      </c>
      <c r="E48" s="90">
        <f t="shared" si="2"/>
        <v>0</v>
      </c>
      <c r="F48" s="76">
        <f t="shared" si="3"/>
        <v>0</v>
      </c>
    </row>
    <row r="49" spans="1:6" s="40" customFormat="1" ht="11.4" customHeight="1" x14ac:dyDescent="0.2">
      <c r="A49" s="168"/>
      <c r="B49" s="89" t="s">
        <v>295</v>
      </c>
      <c r="C49" s="15"/>
      <c r="D49" s="181">
        <v>535.30000000000007</v>
      </c>
      <c r="E49" s="90">
        <f t="shared" si="2"/>
        <v>0</v>
      </c>
      <c r="F49" s="76">
        <f t="shared" si="3"/>
        <v>0</v>
      </c>
    </row>
    <row r="50" spans="1:6" s="40" customFormat="1" ht="11.4" customHeight="1" x14ac:dyDescent="0.2">
      <c r="A50" s="168"/>
      <c r="B50" s="89" t="s">
        <v>81</v>
      </c>
      <c r="C50" s="15"/>
      <c r="D50" s="181">
        <v>2083.96</v>
      </c>
      <c r="E50" s="90">
        <f t="shared" si="2"/>
        <v>0</v>
      </c>
      <c r="F50" s="76">
        <f t="shared" si="3"/>
        <v>0</v>
      </c>
    </row>
    <row r="51" spans="1:6" s="40" customFormat="1" ht="11.4" customHeight="1" x14ac:dyDescent="0.2">
      <c r="A51" s="168"/>
      <c r="B51" s="89" t="s">
        <v>82</v>
      </c>
      <c r="C51" s="15"/>
      <c r="D51" s="181">
        <v>1938.74</v>
      </c>
      <c r="E51" s="90">
        <f t="shared" si="2"/>
        <v>0</v>
      </c>
      <c r="F51" s="76">
        <f t="shared" si="3"/>
        <v>0</v>
      </c>
    </row>
    <row r="52" spans="1:6" s="40" customFormat="1" ht="11.4" customHeight="1" x14ac:dyDescent="0.2">
      <c r="A52" s="168"/>
      <c r="B52" s="89" t="s">
        <v>83</v>
      </c>
      <c r="C52" s="15"/>
      <c r="D52" s="181">
        <v>1953.5800000000002</v>
      </c>
      <c r="E52" s="90">
        <f t="shared" si="2"/>
        <v>0</v>
      </c>
      <c r="F52" s="76">
        <f t="shared" si="3"/>
        <v>0</v>
      </c>
    </row>
    <row r="53" spans="1:6" s="40" customFormat="1" ht="11.4" customHeight="1" x14ac:dyDescent="0.2">
      <c r="A53" s="168"/>
      <c r="B53" s="89" t="s">
        <v>84</v>
      </c>
      <c r="C53" s="15"/>
      <c r="D53" s="181">
        <v>1227.48</v>
      </c>
      <c r="E53" s="90">
        <f t="shared" si="2"/>
        <v>0</v>
      </c>
      <c r="F53" s="76">
        <f t="shared" si="3"/>
        <v>0</v>
      </c>
    </row>
    <row r="54" spans="1:6" s="40" customFormat="1" ht="11.4" customHeight="1" x14ac:dyDescent="0.2">
      <c r="A54" s="168"/>
      <c r="B54" s="89" t="s">
        <v>85</v>
      </c>
      <c r="C54" s="15"/>
      <c r="D54" s="181">
        <v>1150.1000000000001</v>
      </c>
      <c r="E54" s="90">
        <f t="shared" si="2"/>
        <v>0</v>
      </c>
      <c r="F54" s="76">
        <f t="shared" si="3"/>
        <v>0</v>
      </c>
    </row>
    <row r="55" spans="1:6" s="40" customFormat="1" ht="11.4" customHeight="1" x14ac:dyDescent="0.2">
      <c r="A55" s="168"/>
      <c r="B55" s="89" t="s">
        <v>86</v>
      </c>
      <c r="C55" s="15"/>
      <c r="D55" s="181">
        <v>1158.5800000000002</v>
      </c>
      <c r="E55" s="90">
        <f t="shared" si="2"/>
        <v>0</v>
      </c>
      <c r="F55" s="76">
        <f t="shared" si="3"/>
        <v>0</v>
      </c>
    </row>
    <row r="56" spans="1:6" s="40" customFormat="1" ht="11.4" customHeight="1" x14ac:dyDescent="0.2">
      <c r="A56" s="168"/>
      <c r="B56" s="89" t="s">
        <v>212</v>
      </c>
      <c r="C56" s="15"/>
      <c r="D56" s="181">
        <v>435.66</v>
      </c>
      <c r="E56" s="90">
        <f t="shared" si="2"/>
        <v>0</v>
      </c>
      <c r="F56" s="76">
        <f t="shared" si="3"/>
        <v>0</v>
      </c>
    </row>
    <row r="57" spans="1:6" s="40" customFormat="1" ht="11.4" customHeight="1" x14ac:dyDescent="0.2">
      <c r="A57" s="168"/>
      <c r="B57" s="89" t="s">
        <v>224</v>
      </c>
      <c r="C57" s="15"/>
      <c r="D57" s="181">
        <v>598.9</v>
      </c>
      <c r="E57" s="90">
        <f t="shared" si="2"/>
        <v>0</v>
      </c>
      <c r="F57" s="76">
        <f t="shared" si="3"/>
        <v>0</v>
      </c>
    </row>
    <row r="58" spans="1:6" s="40" customFormat="1" ht="11.4" customHeight="1" x14ac:dyDescent="0.2">
      <c r="A58" s="168"/>
      <c r="B58" s="89" t="s">
        <v>87</v>
      </c>
      <c r="C58" s="15"/>
      <c r="D58" s="181">
        <v>305.28000000000003</v>
      </c>
      <c r="E58" s="90">
        <f t="shared" si="2"/>
        <v>0</v>
      </c>
      <c r="F58" s="76">
        <f t="shared" si="3"/>
        <v>0</v>
      </c>
    </row>
    <row r="59" spans="1:6" s="40" customFormat="1" ht="11.4" customHeight="1" x14ac:dyDescent="0.2">
      <c r="A59" s="168"/>
      <c r="B59" s="89" t="s">
        <v>246</v>
      </c>
      <c r="C59" s="15"/>
      <c r="D59" s="181">
        <v>371</v>
      </c>
      <c r="E59" s="90">
        <f t="shared" si="2"/>
        <v>0</v>
      </c>
      <c r="F59" s="76">
        <f t="shared" si="3"/>
        <v>0</v>
      </c>
    </row>
    <row r="60" spans="1:6" s="40" customFormat="1" ht="11.4" customHeight="1" x14ac:dyDescent="0.2">
      <c r="A60" s="168"/>
      <c r="B60" s="89"/>
      <c r="C60" s="15"/>
      <c r="D60" s="181"/>
      <c r="E60" s="90"/>
      <c r="F60" s="76"/>
    </row>
    <row r="61" spans="1:6" s="40" customFormat="1" ht="11.4" customHeight="1" x14ac:dyDescent="0.2">
      <c r="A61" s="168"/>
      <c r="B61" s="84" t="s">
        <v>447</v>
      </c>
      <c r="C61" s="15"/>
      <c r="D61" s="181"/>
      <c r="E61" s="90"/>
      <c r="F61" s="76"/>
    </row>
    <row r="62" spans="1:6" s="40" customFormat="1" ht="11.4" customHeight="1" x14ac:dyDescent="0.2">
      <c r="A62" s="168"/>
      <c r="B62" s="89" t="s">
        <v>448</v>
      </c>
      <c r="C62" s="15"/>
      <c r="D62" s="181">
        <v>1605.5882352941178</v>
      </c>
      <c r="E62" s="90">
        <f>C62*D62</f>
        <v>0</v>
      </c>
      <c r="F62" s="76">
        <f>E62-(E62*2%)</f>
        <v>0</v>
      </c>
    </row>
    <row r="63" spans="1:6" s="40" customFormat="1" ht="11.4" customHeight="1" x14ac:dyDescent="0.2">
      <c r="A63" s="168"/>
      <c r="B63" s="89" t="s">
        <v>449</v>
      </c>
      <c r="C63" s="15"/>
      <c r="D63" s="181">
        <v>7996.7647058823541</v>
      </c>
      <c r="E63" s="90">
        <f>C63*D63</f>
        <v>0</v>
      </c>
      <c r="F63" s="76">
        <f>E63-(E63*2%)</f>
        <v>0</v>
      </c>
    </row>
    <row r="64" spans="1:6" s="40" customFormat="1" ht="11.4" customHeight="1" x14ac:dyDescent="0.2">
      <c r="A64" s="168"/>
      <c r="B64" s="89" t="s">
        <v>450</v>
      </c>
      <c r="C64" s="15"/>
      <c r="D64" s="181">
        <v>7699.0294117647072</v>
      </c>
      <c r="E64" s="90">
        <f>C64*D64</f>
        <v>0</v>
      </c>
      <c r="F64" s="76">
        <f>E64-(E64*2%)</f>
        <v>0</v>
      </c>
    </row>
    <row r="65" spans="1:6" s="40" customFormat="1" ht="11.4" customHeight="1" x14ac:dyDescent="0.2">
      <c r="A65" s="168"/>
      <c r="B65" s="89"/>
      <c r="C65" s="15"/>
      <c r="D65" s="181"/>
      <c r="E65" s="90"/>
      <c r="F65" s="76"/>
    </row>
    <row r="66" spans="1:6" s="40" customFormat="1" ht="10.199999999999999" x14ac:dyDescent="0.2">
      <c r="A66" s="168"/>
      <c r="B66" s="84" t="s">
        <v>451</v>
      </c>
      <c r="C66" s="15"/>
      <c r="D66" s="72"/>
      <c r="E66" s="314"/>
      <c r="F66" s="72"/>
    </row>
    <row r="67" spans="1:6" s="40" customFormat="1" ht="10.199999999999999" x14ac:dyDescent="0.2">
      <c r="A67" s="168"/>
      <c r="B67" s="89" t="s">
        <v>452</v>
      </c>
      <c r="C67" s="15"/>
      <c r="D67" s="76">
        <v>70438.06</v>
      </c>
      <c r="E67" s="90">
        <f t="shared" ref="E67:E72" si="4">C67*D67</f>
        <v>0</v>
      </c>
      <c r="F67" s="76">
        <f t="shared" ref="F67:F72" si="5">E67-(E67*2%)</f>
        <v>0</v>
      </c>
    </row>
    <row r="68" spans="1:6" s="40" customFormat="1" ht="10.199999999999999" x14ac:dyDescent="0.2">
      <c r="A68" s="168"/>
      <c r="B68" s="89" t="s">
        <v>453</v>
      </c>
      <c r="C68" s="15"/>
      <c r="D68" s="76">
        <v>28103.780000000002</v>
      </c>
      <c r="E68" s="90">
        <f t="shared" si="4"/>
        <v>0</v>
      </c>
      <c r="F68" s="76">
        <f t="shared" si="5"/>
        <v>0</v>
      </c>
    </row>
    <row r="69" spans="1:6" s="40" customFormat="1" ht="10.199999999999999" x14ac:dyDescent="0.2">
      <c r="A69" s="168"/>
      <c r="B69" s="89" t="s">
        <v>454</v>
      </c>
      <c r="C69" s="15"/>
      <c r="D69" s="61">
        <v>73017.040000000008</v>
      </c>
      <c r="E69" s="90">
        <f t="shared" si="4"/>
        <v>0</v>
      </c>
      <c r="F69" s="76">
        <f t="shared" si="5"/>
        <v>0</v>
      </c>
    </row>
    <row r="70" spans="1:6" s="40" customFormat="1" ht="10.199999999999999" x14ac:dyDescent="0.2">
      <c r="A70" s="168"/>
      <c r="B70" s="89" t="s">
        <v>90</v>
      </c>
      <c r="C70" s="15"/>
      <c r="D70" s="181">
        <v>3119.5800000000004</v>
      </c>
      <c r="E70" s="90">
        <f t="shared" si="4"/>
        <v>0</v>
      </c>
      <c r="F70" s="76">
        <f t="shared" si="5"/>
        <v>0</v>
      </c>
    </row>
    <row r="71" spans="1:6" s="40" customFormat="1" ht="10.199999999999999" x14ac:dyDescent="0.2">
      <c r="A71" s="168"/>
      <c r="B71" s="89" t="s">
        <v>455</v>
      </c>
      <c r="C71" s="15"/>
      <c r="D71" s="181">
        <v>2503.7200000000003</v>
      </c>
      <c r="E71" s="90">
        <f t="shared" si="4"/>
        <v>0</v>
      </c>
      <c r="F71" s="76">
        <f t="shared" si="5"/>
        <v>0</v>
      </c>
    </row>
    <row r="72" spans="1:6" s="40" customFormat="1" ht="10.199999999999999" x14ac:dyDescent="0.2">
      <c r="A72" s="168"/>
      <c r="B72" s="89" t="s">
        <v>456</v>
      </c>
      <c r="C72" s="15"/>
      <c r="D72" s="181">
        <v>17745.647058823532</v>
      </c>
      <c r="E72" s="90">
        <f t="shared" si="4"/>
        <v>0</v>
      </c>
      <c r="F72" s="76">
        <f t="shared" si="5"/>
        <v>0</v>
      </c>
    </row>
    <row r="73" spans="1:6" s="40" customFormat="1" ht="10.199999999999999" x14ac:dyDescent="0.2">
      <c r="A73" s="168"/>
      <c r="B73" s="89"/>
      <c r="C73" s="15"/>
      <c r="D73" s="72"/>
      <c r="E73" s="90"/>
      <c r="F73" s="72"/>
    </row>
    <row r="74" spans="1:6" s="40" customFormat="1" ht="10.199999999999999" x14ac:dyDescent="0.2">
      <c r="A74" s="168"/>
      <c r="B74" s="84" t="s">
        <v>58</v>
      </c>
      <c r="C74" s="15"/>
      <c r="D74" s="72"/>
      <c r="E74" s="314"/>
      <c r="F74" s="72"/>
    </row>
    <row r="75" spans="1:6" s="40" customFormat="1" ht="10.199999999999999" hidden="1" x14ac:dyDescent="0.2">
      <c r="A75" s="168"/>
      <c r="B75" s="89" t="s">
        <v>97</v>
      </c>
      <c r="C75" s="15"/>
      <c r="D75" s="181">
        <v>1426</v>
      </c>
      <c r="E75" s="90">
        <f>C75*D75</f>
        <v>0</v>
      </c>
      <c r="F75" s="76">
        <f>E75-(E75*2%)</f>
        <v>0</v>
      </c>
    </row>
    <row r="76" spans="1:6" s="40" customFormat="1" ht="10.199999999999999" x14ac:dyDescent="0.2">
      <c r="A76" s="168"/>
      <c r="B76" s="89" t="s">
        <v>457</v>
      </c>
      <c r="C76" s="15"/>
      <c r="D76" s="181">
        <v>2924.54</v>
      </c>
      <c r="E76" s="90">
        <f>C76*D76</f>
        <v>0</v>
      </c>
      <c r="F76" s="76">
        <f>E76-(E76*2%)</f>
        <v>0</v>
      </c>
    </row>
    <row r="77" spans="1:6" s="40" customFormat="1" ht="10.199999999999999" x14ac:dyDescent="0.2">
      <c r="A77" s="168"/>
      <c r="B77" s="89" t="s">
        <v>276</v>
      </c>
      <c r="C77" s="15"/>
      <c r="D77" s="181">
        <v>3629.44</v>
      </c>
      <c r="E77" s="90">
        <f>C77*D77</f>
        <v>0</v>
      </c>
      <c r="F77" s="76">
        <f>E77-(E77*2%)</f>
        <v>0</v>
      </c>
    </row>
    <row r="78" spans="1:6" s="40" customFormat="1" ht="10.199999999999999" x14ac:dyDescent="0.2">
      <c r="A78" s="168"/>
      <c r="B78" s="89" t="s">
        <v>275</v>
      </c>
      <c r="C78" s="15"/>
      <c r="D78" s="181">
        <v>4335.4000000000005</v>
      </c>
      <c r="E78" s="90">
        <f>C78*D78</f>
        <v>0</v>
      </c>
      <c r="F78" s="76">
        <f>E78-(E78*2%)</f>
        <v>0</v>
      </c>
    </row>
    <row r="79" spans="1:6" s="40" customFormat="1" ht="10.199999999999999" x14ac:dyDescent="0.2">
      <c r="A79" s="168"/>
      <c r="B79" s="89"/>
      <c r="C79" s="15"/>
      <c r="D79" s="5"/>
      <c r="E79" s="90"/>
      <c r="F79" s="76">
        <f>E79-(E79*2%)</f>
        <v>0</v>
      </c>
    </row>
    <row r="80" spans="1:6" s="40" customFormat="1" ht="10.199999999999999" x14ac:dyDescent="0.2">
      <c r="A80" s="315"/>
      <c r="B80" s="84" t="s">
        <v>458</v>
      </c>
      <c r="C80" s="15"/>
      <c r="D80" s="5"/>
      <c r="E80" s="80"/>
      <c r="F80" s="72"/>
    </row>
    <row r="81" spans="1:6" s="40" customFormat="1" ht="10.199999999999999" hidden="1" x14ac:dyDescent="0.2">
      <c r="A81" s="316"/>
      <c r="B81" s="91" t="s">
        <v>307</v>
      </c>
      <c r="C81" s="15"/>
      <c r="D81" s="181">
        <v>2474.04</v>
      </c>
      <c r="E81" s="90">
        <f t="shared" ref="E81:E86" si="6">C81*D81</f>
        <v>0</v>
      </c>
      <c r="F81" s="76">
        <f t="shared" ref="F81:F86" si="7">E81-(E81*2%)</f>
        <v>0</v>
      </c>
    </row>
    <row r="82" spans="1:6" s="40" customFormat="1" ht="10.199999999999999" hidden="1" x14ac:dyDescent="0.2">
      <c r="A82" s="130"/>
      <c r="B82" s="91" t="s">
        <v>308</v>
      </c>
      <c r="C82" s="15"/>
      <c r="D82" s="181">
        <v>3009.34</v>
      </c>
      <c r="E82" s="90">
        <f t="shared" si="6"/>
        <v>0</v>
      </c>
      <c r="F82" s="76">
        <f t="shared" si="7"/>
        <v>0</v>
      </c>
    </row>
    <row r="83" spans="1:6" s="40" customFormat="1" ht="10.199999999999999" x14ac:dyDescent="0.2">
      <c r="A83" s="130"/>
      <c r="B83" s="91" t="s">
        <v>309</v>
      </c>
      <c r="C83" s="15"/>
      <c r="D83" s="181">
        <v>1789.2800000000002</v>
      </c>
      <c r="E83" s="90">
        <f t="shared" si="6"/>
        <v>0</v>
      </c>
      <c r="F83" s="76">
        <f t="shared" si="7"/>
        <v>0</v>
      </c>
    </row>
    <row r="84" spans="1:6" s="40" customFormat="1" ht="10.199999999999999" x14ac:dyDescent="0.2">
      <c r="A84" s="130"/>
      <c r="B84" s="91" t="s">
        <v>277</v>
      </c>
      <c r="C84" s="15"/>
      <c r="D84" s="181">
        <v>1915.42</v>
      </c>
      <c r="E84" s="90">
        <f t="shared" si="6"/>
        <v>0</v>
      </c>
      <c r="F84" s="76">
        <f t="shared" si="7"/>
        <v>0</v>
      </c>
    </row>
    <row r="85" spans="1:6" s="40" customFormat="1" ht="10.199999999999999" x14ac:dyDescent="0.2">
      <c r="A85" s="130"/>
      <c r="B85" s="91" t="s">
        <v>278</v>
      </c>
      <c r="C85" s="15"/>
      <c r="D85" s="181">
        <v>2041.5600000000002</v>
      </c>
      <c r="E85" s="90">
        <f t="shared" si="6"/>
        <v>0</v>
      </c>
      <c r="F85" s="76">
        <f t="shared" si="7"/>
        <v>0</v>
      </c>
    </row>
    <row r="86" spans="1:6" s="40" customFormat="1" ht="10.199999999999999" x14ac:dyDescent="0.2">
      <c r="A86" s="130"/>
      <c r="B86" s="91" t="s">
        <v>518</v>
      </c>
      <c r="C86" s="15"/>
      <c r="D86" s="181">
        <v>2167.7000000000003</v>
      </c>
      <c r="E86" s="90">
        <f t="shared" si="6"/>
        <v>0</v>
      </c>
      <c r="F86" s="76">
        <f t="shared" si="7"/>
        <v>0</v>
      </c>
    </row>
    <row r="87" spans="1:6" s="40" customFormat="1" ht="10.199999999999999" x14ac:dyDescent="0.2">
      <c r="A87" s="130"/>
      <c r="B87" s="91"/>
      <c r="C87" s="15"/>
      <c r="D87" s="72"/>
      <c r="E87" s="90"/>
      <c r="F87" s="72"/>
    </row>
    <row r="88" spans="1:6" s="40" customFormat="1" ht="10.199999999999999" x14ac:dyDescent="0.2">
      <c r="A88" s="130"/>
      <c r="B88" s="91" t="s">
        <v>312</v>
      </c>
      <c r="C88" s="15"/>
      <c r="D88" s="181">
        <v>4516.66</v>
      </c>
      <c r="E88" s="90">
        <f t="shared" ref="E88:E91" si="8">C88*D88</f>
        <v>0</v>
      </c>
      <c r="F88" s="76">
        <f t="shared" ref="F88:F91" si="9">E88-(E88*2%)</f>
        <v>0</v>
      </c>
    </row>
    <row r="89" spans="1:6" s="40" customFormat="1" ht="10.199999999999999" x14ac:dyDescent="0.2">
      <c r="A89" s="130"/>
      <c r="B89" s="91" t="s">
        <v>280</v>
      </c>
      <c r="C89" s="15"/>
      <c r="D89" s="181">
        <v>4942.7800000000007</v>
      </c>
      <c r="E89" s="90">
        <f t="shared" si="8"/>
        <v>0</v>
      </c>
      <c r="F89" s="76">
        <f t="shared" si="9"/>
        <v>0</v>
      </c>
    </row>
    <row r="90" spans="1:6" s="40" customFormat="1" ht="10.199999999999999" x14ac:dyDescent="0.2">
      <c r="A90" s="130"/>
      <c r="B90" s="91" t="s">
        <v>281</v>
      </c>
      <c r="C90" s="15"/>
      <c r="D90" s="181">
        <v>5368.9000000000005</v>
      </c>
      <c r="E90" s="90">
        <f t="shared" si="8"/>
        <v>0</v>
      </c>
      <c r="F90" s="76">
        <f t="shared" si="9"/>
        <v>0</v>
      </c>
    </row>
    <row r="91" spans="1:6" s="40" customFormat="1" ht="10.199999999999999" x14ac:dyDescent="0.2">
      <c r="A91" s="130"/>
      <c r="B91" s="91" t="s">
        <v>282</v>
      </c>
      <c r="C91" s="15"/>
      <c r="D91" s="181">
        <v>5793.96</v>
      </c>
      <c r="E91" s="90">
        <f t="shared" si="8"/>
        <v>0</v>
      </c>
      <c r="F91" s="76">
        <f t="shared" si="9"/>
        <v>0</v>
      </c>
    </row>
    <row r="92" spans="1:6" s="40" customFormat="1" ht="10.199999999999999" x14ac:dyDescent="0.2">
      <c r="A92" s="130"/>
      <c r="B92" s="91"/>
      <c r="C92" s="15"/>
      <c r="D92" s="72"/>
      <c r="E92" s="90"/>
      <c r="F92" s="72"/>
    </row>
    <row r="93" spans="1:6" s="40" customFormat="1" ht="10.199999999999999" x14ac:dyDescent="0.2">
      <c r="A93" s="130"/>
      <c r="B93" s="91" t="s">
        <v>315</v>
      </c>
      <c r="C93" s="15"/>
      <c r="D93" s="181">
        <v>2184.6600000000003</v>
      </c>
      <c r="E93" s="90">
        <f t="shared" ref="E93:E96" si="10">C93*D93</f>
        <v>0</v>
      </c>
      <c r="F93" s="76">
        <f t="shared" ref="F93:F96" si="11">E93-(E93*2%)</f>
        <v>0</v>
      </c>
    </row>
    <row r="94" spans="1:6" s="40" customFormat="1" ht="10.199999999999999" x14ac:dyDescent="0.2">
      <c r="A94" s="131"/>
      <c r="B94" s="91" t="s">
        <v>283</v>
      </c>
      <c r="C94" s="15"/>
      <c r="D94" s="181">
        <v>2353.2000000000003</v>
      </c>
      <c r="E94" s="90">
        <f t="shared" si="10"/>
        <v>0</v>
      </c>
      <c r="F94" s="76">
        <f t="shared" si="11"/>
        <v>0</v>
      </c>
    </row>
    <row r="95" spans="1:6" s="40" customFormat="1" ht="10.199999999999999" x14ac:dyDescent="0.2">
      <c r="A95" s="131"/>
      <c r="B95" s="91" t="s">
        <v>284</v>
      </c>
      <c r="C95" s="15"/>
      <c r="D95" s="181">
        <v>2523.86</v>
      </c>
      <c r="E95" s="90">
        <f t="shared" si="10"/>
        <v>0</v>
      </c>
      <c r="F95" s="76">
        <f t="shared" si="11"/>
        <v>0</v>
      </c>
    </row>
    <row r="96" spans="1:6" s="40" customFormat="1" ht="10.199999999999999" x14ac:dyDescent="0.2">
      <c r="A96" s="130"/>
      <c r="B96" s="91" t="s">
        <v>285</v>
      </c>
      <c r="C96" s="15"/>
      <c r="D96" s="181">
        <v>2694.52</v>
      </c>
      <c r="E96" s="90">
        <f t="shared" si="10"/>
        <v>0</v>
      </c>
      <c r="F96" s="76">
        <f t="shared" si="11"/>
        <v>0</v>
      </c>
    </row>
    <row r="97" spans="1:6" s="40" customFormat="1" ht="10.199999999999999" x14ac:dyDescent="0.2">
      <c r="A97" s="131"/>
      <c r="B97" s="91"/>
      <c r="C97" s="15"/>
      <c r="D97" s="72"/>
      <c r="E97" s="90"/>
      <c r="F97" s="72"/>
    </row>
    <row r="98" spans="1:6" s="40" customFormat="1" ht="20.399999999999999" x14ac:dyDescent="0.2">
      <c r="A98" s="131"/>
      <c r="B98" s="91" t="s">
        <v>318</v>
      </c>
      <c r="C98" s="15"/>
      <c r="D98" s="181">
        <v>5045.6000000000004</v>
      </c>
      <c r="E98" s="90">
        <f t="shared" ref="E98:E101" si="12">C98*D98</f>
        <v>0</v>
      </c>
      <c r="F98" s="76">
        <f t="shared" ref="F98:F101" si="13">E98-(E98*2%)</f>
        <v>0</v>
      </c>
    </row>
    <row r="99" spans="1:6" s="40" customFormat="1" ht="20.399999999999999" x14ac:dyDescent="0.2">
      <c r="A99" s="131"/>
      <c r="B99" s="91" t="s">
        <v>286</v>
      </c>
      <c r="C99" s="15"/>
      <c r="D99" s="181">
        <v>5530.02</v>
      </c>
      <c r="E99" s="90">
        <f t="shared" si="12"/>
        <v>0</v>
      </c>
      <c r="F99" s="76">
        <f t="shared" si="13"/>
        <v>0</v>
      </c>
    </row>
    <row r="100" spans="1:6" s="40" customFormat="1" ht="20.399999999999999" x14ac:dyDescent="0.2">
      <c r="A100" s="131"/>
      <c r="B100" s="91" t="s">
        <v>287</v>
      </c>
      <c r="C100" s="15"/>
      <c r="D100" s="181">
        <v>6013.38</v>
      </c>
      <c r="E100" s="90">
        <f t="shared" si="12"/>
        <v>0</v>
      </c>
      <c r="F100" s="76">
        <f t="shared" si="13"/>
        <v>0</v>
      </c>
    </row>
    <row r="101" spans="1:6" s="40" customFormat="1" ht="20.399999999999999" x14ac:dyDescent="0.2">
      <c r="A101" s="131"/>
      <c r="B101" s="91" t="s">
        <v>288</v>
      </c>
      <c r="C101" s="15"/>
      <c r="D101" s="181">
        <v>6498.8600000000006</v>
      </c>
      <c r="E101" s="90">
        <f t="shared" si="12"/>
        <v>0</v>
      </c>
      <c r="F101" s="76">
        <f t="shared" si="13"/>
        <v>0</v>
      </c>
    </row>
    <row r="102" spans="1:6" s="40" customFormat="1" ht="10.199999999999999" x14ac:dyDescent="0.2">
      <c r="A102" s="131"/>
      <c r="B102" s="91"/>
      <c r="C102" s="15"/>
      <c r="D102" s="181"/>
      <c r="E102" s="90"/>
      <c r="F102" s="76"/>
    </row>
    <row r="103" spans="1:6" s="40" customFormat="1" ht="10.199999999999999" x14ac:dyDescent="0.2">
      <c r="A103" s="131"/>
      <c r="B103" s="102" t="s">
        <v>60</v>
      </c>
      <c r="C103" s="15"/>
      <c r="D103" s="72"/>
      <c r="E103" s="80"/>
      <c r="F103" s="72"/>
    </row>
    <row r="104" spans="1:6" s="45" customFormat="1" ht="10.199999999999999" x14ac:dyDescent="0.2">
      <c r="B104" s="91" t="s">
        <v>289</v>
      </c>
      <c r="C104" s="15"/>
      <c r="D104" s="181">
        <v>1043</v>
      </c>
      <c r="E104" s="90">
        <f>C104*D104</f>
        <v>0</v>
      </c>
      <c r="F104" s="76">
        <f>E104-(E104*2%)</f>
        <v>0</v>
      </c>
    </row>
    <row r="105" spans="1:6" s="40" customFormat="1" ht="10.199999999999999" x14ac:dyDescent="0.2">
      <c r="A105" s="291"/>
      <c r="B105" s="91" t="s">
        <v>290</v>
      </c>
      <c r="C105" s="15"/>
      <c r="D105" s="181">
        <v>1271</v>
      </c>
      <c r="E105" s="90">
        <f>C105*D105</f>
        <v>0</v>
      </c>
      <c r="F105" s="76">
        <f>E105-(E105*2%)</f>
        <v>0</v>
      </c>
    </row>
    <row r="106" spans="1:6" s="40" customFormat="1" ht="10.199999999999999" x14ac:dyDescent="0.2">
      <c r="A106" s="295"/>
      <c r="B106" s="91" t="s">
        <v>61</v>
      </c>
      <c r="C106" s="15"/>
      <c r="D106" s="181">
        <v>1126</v>
      </c>
      <c r="E106" s="90">
        <f>C106*D106</f>
        <v>0</v>
      </c>
      <c r="F106" s="76">
        <f>E106-(E106*2%)</f>
        <v>0</v>
      </c>
    </row>
    <row r="107" spans="1:6" s="40" customFormat="1" ht="10.199999999999999" x14ac:dyDescent="0.2">
      <c r="A107" s="295"/>
      <c r="B107" s="91" t="s">
        <v>62</v>
      </c>
      <c r="C107" s="15"/>
      <c r="D107" s="181">
        <v>1355</v>
      </c>
      <c r="E107" s="90">
        <f>C107*D107</f>
        <v>0</v>
      </c>
      <c r="F107" s="76">
        <f>E107-(E107*2%)</f>
        <v>0</v>
      </c>
    </row>
    <row r="108" spans="1:6" s="40" customFormat="1" ht="10.199999999999999" x14ac:dyDescent="0.2">
      <c r="A108" s="295"/>
      <c r="B108" s="91"/>
      <c r="C108" s="15"/>
      <c r="D108" s="181"/>
      <c r="E108" s="90"/>
      <c r="F108" s="76"/>
    </row>
    <row r="109" spans="1:6" s="40" customFormat="1" ht="10.199999999999999" x14ac:dyDescent="0.2">
      <c r="A109" s="295"/>
      <c r="B109" s="102" t="s">
        <v>459</v>
      </c>
      <c r="C109" s="15"/>
      <c r="D109" s="181"/>
      <c r="E109" s="90"/>
      <c r="F109" s="76"/>
    </row>
    <row r="110" spans="1:6" s="40" customFormat="1" ht="10.199999999999999" x14ac:dyDescent="0.2">
      <c r="B110" s="91"/>
      <c r="C110" s="15"/>
      <c r="D110" s="181"/>
      <c r="E110" s="90"/>
      <c r="F110" s="76"/>
    </row>
    <row r="111" spans="1:6" s="40" customFormat="1" ht="10.199999999999999" x14ac:dyDescent="0.2">
      <c r="B111" s="102" t="s">
        <v>460</v>
      </c>
      <c r="C111" s="15"/>
      <c r="D111" s="181"/>
      <c r="E111" s="90"/>
      <c r="F111" s="76"/>
    </row>
    <row r="112" spans="1:6" s="40" customFormat="1" ht="10.199999999999999" x14ac:dyDescent="0.2">
      <c r="B112" s="91" t="s">
        <v>461</v>
      </c>
      <c r="C112" s="15"/>
      <c r="D112" s="181">
        <v>45812.264705882357</v>
      </c>
      <c r="E112" s="90">
        <f t="shared" ref="E112:E118" si="14">C112*D112</f>
        <v>0</v>
      </c>
      <c r="F112" s="76">
        <f t="shared" ref="F112:F118" si="15">E112-(E112*2%)</f>
        <v>0</v>
      </c>
    </row>
    <row r="113" spans="1:6" s="40" customFormat="1" ht="10.199999999999999" x14ac:dyDescent="0.2">
      <c r="B113" s="91" t="s">
        <v>462</v>
      </c>
      <c r="C113" s="15"/>
      <c r="D113" s="181">
        <v>49202.705882352944</v>
      </c>
      <c r="E113" s="90">
        <f t="shared" si="14"/>
        <v>0</v>
      </c>
      <c r="F113" s="76">
        <f t="shared" si="15"/>
        <v>0</v>
      </c>
    </row>
    <row r="114" spans="1:6" s="40" customFormat="1" ht="10.199999999999999" x14ac:dyDescent="0.2">
      <c r="B114" s="91" t="s">
        <v>463</v>
      </c>
      <c r="C114" s="15"/>
      <c r="D114" s="181">
        <v>51648.5</v>
      </c>
      <c r="E114" s="90">
        <f t="shared" si="14"/>
        <v>0</v>
      </c>
      <c r="F114" s="76">
        <f t="shared" si="15"/>
        <v>0</v>
      </c>
    </row>
    <row r="115" spans="1:6" s="40" customFormat="1" ht="10.199999999999999" x14ac:dyDescent="0.2">
      <c r="A115" s="141"/>
      <c r="B115" s="91" t="s">
        <v>464</v>
      </c>
      <c r="C115" s="15"/>
      <c r="D115" s="181">
        <v>89543.5</v>
      </c>
      <c r="E115" s="90">
        <f t="shared" si="14"/>
        <v>0</v>
      </c>
      <c r="F115" s="76">
        <f t="shared" si="15"/>
        <v>0</v>
      </c>
    </row>
    <row r="116" spans="1:6" s="40" customFormat="1" ht="10.199999999999999" x14ac:dyDescent="0.2">
      <c r="A116" s="141"/>
      <c r="B116" s="91" t="s">
        <v>465</v>
      </c>
      <c r="C116" s="15"/>
      <c r="D116" s="181">
        <v>92509.941176470602</v>
      </c>
      <c r="E116" s="90">
        <f t="shared" si="14"/>
        <v>0</v>
      </c>
      <c r="F116" s="76">
        <f t="shared" si="15"/>
        <v>0</v>
      </c>
    </row>
    <row r="117" spans="1:6" s="40" customFormat="1" ht="10.199999999999999" x14ac:dyDescent="0.2">
      <c r="A117" s="141"/>
      <c r="B117" s="91" t="s">
        <v>466</v>
      </c>
      <c r="C117" s="15"/>
      <c r="D117" s="181">
        <v>11029.411764705883</v>
      </c>
      <c r="E117" s="90">
        <f t="shared" si="14"/>
        <v>0</v>
      </c>
      <c r="F117" s="76">
        <f t="shared" si="15"/>
        <v>0</v>
      </c>
    </row>
    <row r="118" spans="1:6" s="40" customFormat="1" ht="10.199999999999999" x14ac:dyDescent="0.2">
      <c r="A118" s="141"/>
      <c r="B118" s="72" t="s">
        <v>467</v>
      </c>
      <c r="C118" s="15"/>
      <c r="D118" s="181">
        <v>8074.7058823529424</v>
      </c>
      <c r="E118" s="90">
        <f t="shared" si="14"/>
        <v>0</v>
      </c>
      <c r="F118" s="76">
        <f t="shared" si="15"/>
        <v>0</v>
      </c>
    </row>
    <row r="119" spans="1:6" s="40" customFormat="1" ht="10.199999999999999" x14ac:dyDescent="0.2">
      <c r="A119" s="141"/>
      <c r="C119" s="15"/>
      <c r="D119" s="181"/>
      <c r="E119" s="90"/>
      <c r="F119" s="76"/>
    </row>
    <row r="120" spans="1:6" s="40" customFormat="1" ht="10.199999999999999" x14ac:dyDescent="0.2">
      <c r="A120" s="141"/>
      <c r="B120" s="102" t="s">
        <v>468</v>
      </c>
      <c r="C120" s="15"/>
      <c r="D120" s="181"/>
      <c r="E120" s="90"/>
      <c r="F120" s="76"/>
    </row>
    <row r="121" spans="1:6" s="40" customFormat="1" ht="10.199999999999999" x14ac:dyDescent="0.2">
      <c r="A121" s="141"/>
      <c r="B121" s="91" t="s">
        <v>469</v>
      </c>
      <c r="C121" s="15"/>
      <c r="D121" s="181">
        <v>29561.52941176471</v>
      </c>
      <c r="E121" s="90">
        <f>C121*D121</f>
        <v>0</v>
      </c>
      <c r="F121" s="76">
        <f>E121-(E121*2%)</f>
        <v>0</v>
      </c>
    </row>
    <row r="122" spans="1:6" s="40" customFormat="1" ht="10.199999999999999" x14ac:dyDescent="0.2">
      <c r="A122" s="141"/>
      <c r="B122" s="91" t="s">
        <v>470</v>
      </c>
      <c r="C122" s="15"/>
      <c r="D122" s="181">
        <v>38482.676470588245</v>
      </c>
      <c r="E122" s="90">
        <f>C122*D122</f>
        <v>0</v>
      </c>
      <c r="F122" s="76">
        <f>E122-(E122*2%)</f>
        <v>0</v>
      </c>
    </row>
    <row r="123" spans="1:6" s="40" customFormat="1" ht="10.199999999999999" x14ac:dyDescent="0.2">
      <c r="A123" s="141"/>
      <c r="B123" s="91" t="s">
        <v>471</v>
      </c>
      <c r="C123" s="15"/>
      <c r="D123" s="181">
        <v>38016.588235294126</v>
      </c>
      <c r="E123" s="90">
        <f>C123*D123</f>
        <v>0</v>
      </c>
      <c r="F123" s="76">
        <f>E123-(E123*2%)</f>
        <v>0</v>
      </c>
    </row>
    <row r="124" spans="1:6" s="40" customFormat="1" ht="10.199999999999999" x14ac:dyDescent="0.2">
      <c r="A124" s="141"/>
      <c r="B124" s="91" t="s">
        <v>472</v>
      </c>
      <c r="C124" s="15"/>
      <c r="D124" s="181">
        <v>46836.411764705888</v>
      </c>
      <c r="E124" s="90">
        <f>C124*D124</f>
        <v>0</v>
      </c>
      <c r="F124" s="76">
        <f>E124-(E124*2%)</f>
        <v>0</v>
      </c>
    </row>
    <row r="125" spans="1:6" s="40" customFormat="1" ht="10.199999999999999" x14ac:dyDescent="0.2">
      <c r="A125" s="141"/>
      <c r="B125" s="91" t="s">
        <v>473</v>
      </c>
      <c r="C125" s="15"/>
      <c r="D125" s="181">
        <v>13346.647058823532</v>
      </c>
      <c r="E125" s="90">
        <f>C125*D125</f>
        <v>0</v>
      </c>
      <c r="F125" s="76">
        <f>E125-(E125*2%)</f>
        <v>0</v>
      </c>
    </row>
    <row r="126" spans="1:6" s="40" customFormat="1" ht="10.199999999999999" x14ac:dyDescent="0.2">
      <c r="A126" s="141"/>
      <c r="B126" s="91"/>
      <c r="C126" s="15"/>
      <c r="D126" s="181"/>
      <c r="E126" s="90"/>
      <c r="F126" s="76"/>
    </row>
    <row r="127" spans="1:6" s="40" customFormat="1" ht="10.199999999999999" x14ac:dyDescent="0.2">
      <c r="B127" s="102" t="s">
        <v>474</v>
      </c>
      <c r="C127" s="15"/>
      <c r="D127" s="181"/>
      <c r="E127" s="90"/>
      <c r="F127" s="76"/>
    </row>
    <row r="128" spans="1:6" s="40" customFormat="1" ht="10.199999999999999" x14ac:dyDescent="0.2">
      <c r="B128" s="91" t="s">
        <v>461</v>
      </c>
      <c r="C128" s="15"/>
      <c r="D128" s="181">
        <v>43219.941176470602</v>
      </c>
      <c r="E128" s="90">
        <f>C128*D128</f>
        <v>0</v>
      </c>
      <c r="F128" s="76">
        <f>E128-(E128*2%)</f>
        <v>0</v>
      </c>
    </row>
    <row r="129" spans="1:6" s="40" customFormat="1" ht="10.199999999999999" x14ac:dyDescent="0.2">
      <c r="B129" s="91" t="s">
        <v>462</v>
      </c>
      <c r="C129" s="15"/>
      <c r="D129" s="181">
        <v>46530.882352941182</v>
      </c>
      <c r="E129" s="90">
        <f>C129*D129</f>
        <v>0</v>
      </c>
      <c r="F129" s="76">
        <f>E129-(E129*2%)</f>
        <v>0</v>
      </c>
    </row>
    <row r="130" spans="1:6" s="40" customFormat="1" ht="10.199999999999999" x14ac:dyDescent="0.2">
      <c r="B130" s="91" t="s">
        <v>463</v>
      </c>
      <c r="C130" s="15"/>
      <c r="D130" s="181">
        <v>48976.676470588245</v>
      </c>
      <c r="E130" s="90">
        <f>C130*D130</f>
        <v>0</v>
      </c>
      <c r="F130" s="76">
        <f>E130-(E130*2%)</f>
        <v>0</v>
      </c>
    </row>
    <row r="131" spans="1:6" s="40" customFormat="1" ht="10.199999999999999" x14ac:dyDescent="0.2">
      <c r="A131" s="141"/>
      <c r="B131" s="72"/>
      <c r="C131" s="15"/>
      <c r="D131" s="181"/>
      <c r="E131" s="90"/>
      <c r="F131" s="76"/>
    </row>
    <row r="132" spans="1:6" s="40" customFormat="1" ht="10.199999999999999" x14ac:dyDescent="0.2">
      <c r="A132" s="141"/>
      <c r="B132" s="317" t="s">
        <v>475</v>
      </c>
      <c r="C132" s="15"/>
      <c r="D132" s="181"/>
      <c r="E132" s="90"/>
      <c r="F132" s="76"/>
    </row>
    <row r="133" spans="1:6" s="40" customFormat="1" ht="10.199999999999999" x14ac:dyDescent="0.2">
      <c r="A133" s="141"/>
      <c r="B133" s="72" t="s">
        <v>476</v>
      </c>
      <c r="C133" s="15"/>
      <c r="D133" s="181">
        <v>103772.4411764706</v>
      </c>
      <c r="E133" s="90">
        <f>C133*D133</f>
        <v>0</v>
      </c>
      <c r="F133" s="76">
        <f>E133-(E133*2%)</f>
        <v>0</v>
      </c>
    </row>
    <row r="134" spans="1:6" s="40" customFormat="1" ht="10.199999999999999" x14ac:dyDescent="0.2">
      <c r="A134" s="141"/>
      <c r="B134" s="72" t="s">
        <v>477</v>
      </c>
      <c r="C134" s="15"/>
      <c r="D134" s="181">
        <v>115260.97058823532</v>
      </c>
      <c r="E134" s="90">
        <f>C134*D134</f>
        <v>0</v>
      </c>
      <c r="F134" s="76">
        <f>E134-(E134*2%)</f>
        <v>0</v>
      </c>
    </row>
    <row r="135" spans="1:6" s="40" customFormat="1" ht="10.199999999999999" x14ac:dyDescent="0.2">
      <c r="A135" s="141"/>
      <c r="B135" s="72" t="s">
        <v>478</v>
      </c>
      <c r="C135" s="15"/>
      <c r="D135" s="181">
        <v>2366.294117647059</v>
      </c>
      <c r="E135" s="90">
        <f>C135*D135</f>
        <v>0</v>
      </c>
      <c r="F135" s="76">
        <f>E135-(E135*2%)</f>
        <v>0</v>
      </c>
    </row>
    <row r="136" spans="1:6" s="40" customFormat="1" ht="10.199999999999999" x14ac:dyDescent="0.2">
      <c r="A136" s="141"/>
      <c r="B136" s="72" t="s">
        <v>479</v>
      </c>
      <c r="C136" s="15"/>
      <c r="D136" s="181">
        <v>43407.000000000007</v>
      </c>
      <c r="E136" s="90">
        <f>C136*D136</f>
        <v>0</v>
      </c>
      <c r="F136" s="76">
        <f>E136-(E136*2%)</f>
        <v>0</v>
      </c>
    </row>
    <row r="137" spans="1:6" s="40" customFormat="1" ht="10.199999999999999" x14ac:dyDescent="0.2">
      <c r="A137" s="141"/>
      <c r="B137" s="72"/>
      <c r="C137" s="15"/>
      <c r="D137" s="181"/>
      <c r="E137" s="90"/>
      <c r="F137" s="76"/>
    </row>
    <row r="138" spans="1:6" s="40" customFormat="1" ht="10.199999999999999" x14ac:dyDescent="0.2">
      <c r="A138" s="141"/>
      <c r="B138" s="317" t="s">
        <v>480</v>
      </c>
      <c r="C138" s="15"/>
      <c r="D138" s="181"/>
      <c r="E138" s="90"/>
      <c r="F138" s="76"/>
    </row>
    <row r="139" spans="1:6" s="40" customFormat="1" ht="10.199999999999999" x14ac:dyDescent="0.2">
      <c r="A139" s="141"/>
      <c r="B139" s="91" t="s">
        <v>481</v>
      </c>
      <c r="C139" s="15"/>
      <c r="D139" s="181">
        <v>25564.705882352944</v>
      </c>
      <c r="E139" s="90">
        <f>C139*D139</f>
        <v>0</v>
      </c>
      <c r="F139" s="76">
        <f>E139-(E139*2%)</f>
        <v>0</v>
      </c>
    </row>
    <row r="140" spans="1:6" s="40" customFormat="1" ht="10.199999999999999" x14ac:dyDescent="0.2">
      <c r="A140" s="141"/>
      <c r="B140" s="91" t="s">
        <v>482</v>
      </c>
      <c r="C140" s="15"/>
      <c r="D140" s="181">
        <v>22231.941176470591</v>
      </c>
      <c r="E140" s="90">
        <f>C140*D140</f>
        <v>0</v>
      </c>
      <c r="F140" s="76">
        <f>E140-(E140*2%)</f>
        <v>0</v>
      </c>
    </row>
    <row r="141" spans="1:6" s="40" customFormat="1" ht="10.199999999999999" x14ac:dyDescent="0.2">
      <c r="A141" s="141"/>
      <c r="B141" s="72" t="s">
        <v>483</v>
      </c>
      <c r="C141" s="15"/>
      <c r="D141" s="181">
        <v>1044.4117647058824</v>
      </c>
      <c r="E141" s="90">
        <f>C141*D141</f>
        <v>0</v>
      </c>
      <c r="F141" s="76">
        <f>E141-(E141*2%)</f>
        <v>0</v>
      </c>
    </row>
    <row r="142" spans="1:6" s="40" customFormat="1" ht="10.199999999999999" x14ac:dyDescent="0.2">
      <c r="A142" s="141"/>
      <c r="B142" s="72" t="s">
        <v>484</v>
      </c>
      <c r="C142" s="15"/>
      <c r="D142" s="181">
        <v>10695.088235294119</v>
      </c>
      <c r="E142" s="90">
        <f>C142*D142</f>
        <v>0</v>
      </c>
      <c r="F142" s="76">
        <f>E142-(E142*2%)</f>
        <v>0</v>
      </c>
    </row>
    <row r="143" spans="1:6" s="40" customFormat="1" ht="10.199999999999999" x14ac:dyDescent="0.2">
      <c r="A143" s="141"/>
      <c r="B143" s="72"/>
      <c r="C143" s="15"/>
      <c r="D143" s="72"/>
      <c r="E143" s="72"/>
      <c r="F143" s="72"/>
    </row>
    <row r="144" spans="1:6" s="40" customFormat="1" ht="10.199999999999999" x14ac:dyDescent="0.2">
      <c r="A144" s="141"/>
      <c r="B144" s="214" t="s">
        <v>27</v>
      </c>
      <c r="C144" s="18"/>
      <c r="D144" s="112"/>
      <c r="E144" s="112">
        <f>SUM(E23:E143)</f>
        <v>0</v>
      </c>
      <c r="F144" s="112">
        <f>SUM(F23:F143)</f>
        <v>0</v>
      </c>
    </row>
    <row r="145" spans="1:8" s="40" customFormat="1" ht="10.199999999999999" x14ac:dyDescent="0.2">
      <c r="A145" s="141"/>
      <c r="B145" s="115" t="s">
        <v>98</v>
      </c>
      <c r="C145" s="15"/>
      <c r="D145" s="72"/>
      <c r="E145" s="76">
        <f>E21</f>
        <v>477400.61764705885</v>
      </c>
      <c r="F145" s="76">
        <f>F21</f>
        <v>467852.6052941177</v>
      </c>
    </row>
    <row r="146" spans="1:8" s="40" customFormat="1" ht="10.199999999999999" x14ac:dyDescent="0.2">
      <c r="A146" s="141"/>
      <c r="B146" s="115" t="s">
        <v>429</v>
      </c>
      <c r="C146" s="15"/>
      <c r="D146" s="72"/>
      <c r="E146" s="118">
        <f>SUM(E144:E145)</f>
        <v>477400.61764705885</v>
      </c>
      <c r="F146" s="118">
        <f>SUM(F144:F145)</f>
        <v>467852.6052941177</v>
      </c>
    </row>
    <row r="147" spans="1:8" s="40" customFormat="1" ht="10.199999999999999" x14ac:dyDescent="0.2">
      <c r="C147" s="15"/>
      <c r="D147" s="72"/>
      <c r="E147" s="72"/>
      <c r="F147" s="72"/>
    </row>
    <row r="148" spans="1:8" s="40" customFormat="1" ht="10.199999999999999" x14ac:dyDescent="0.2">
      <c r="B148" s="172" t="s">
        <v>430</v>
      </c>
      <c r="C148" s="139">
        <v>0</v>
      </c>
      <c r="D148" s="76">
        <f>F146*C148</f>
        <v>0</v>
      </c>
      <c r="E148" s="118">
        <f>E146-D148</f>
        <v>477400.61764705885</v>
      </c>
      <c r="F148" s="118">
        <f>F146-D148</f>
        <v>467852.6052941177</v>
      </c>
    </row>
    <row r="149" spans="1:8" s="40" customFormat="1" ht="10.199999999999999" x14ac:dyDescent="0.2">
      <c r="C149" s="15"/>
      <c r="D149" s="72"/>
      <c r="E149" s="72"/>
      <c r="F149" s="72"/>
    </row>
    <row r="150" spans="1:8" s="40" customFormat="1" ht="10.199999999999999" x14ac:dyDescent="0.2">
      <c r="B150" s="215" t="s">
        <v>100</v>
      </c>
      <c r="C150" s="15"/>
      <c r="D150" s="72"/>
      <c r="E150" s="72"/>
      <c r="F150" s="72"/>
    </row>
    <row r="151" spans="1:8" s="40" customFormat="1" ht="10.199999999999999" x14ac:dyDescent="0.2">
      <c r="B151" s="216" t="s">
        <v>101</v>
      </c>
      <c r="C151" s="15"/>
      <c r="D151" s="72"/>
      <c r="E151" s="72"/>
      <c r="F151" s="72"/>
    </row>
    <row r="152" spans="1:8" s="40" customFormat="1" ht="10.199999999999999" x14ac:dyDescent="0.2">
      <c r="B152" s="115"/>
      <c r="C152" s="15"/>
      <c r="D152" s="72"/>
      <c r="E152" s="72"/>
      <c r="F152" s="72"/>
    </row>
    <row r="153" spans="1:8" s="40" customFormat="1" ht="20.399999999999999" x14ac:dyDescent="0.2">
      <c r="B153" s="172" t="s">
        <v>167</v>
      </c>
      <c r="C153" s="15">
        <v>0</v>
      </c>
      <c r="D153" s="6">
        <v>21</v>
      </c>
      <c r="E153" s="6">
        <f>C153*D153</f>
        <v>0</v>
      </c>
      <c r="F153" s="340">
        <f>C153*D153</f>
        <v>0</v>
      </c>
    </row>
    <row r="154" spans="1:8" s="40" customFormat="1" ht="10.199999999999999" x14ac:dyDescent="0.2">
      <c r="B154" s="125" t="s">
        <v>1</v>
      </c>
      <c r="C154" s="45"/>
      <c r="E154" s="126">
        <f>SUM(E148:E153)</f>
        <v>477400.61764705885</v>
      </c>
      <c r="F154" s="126">
        <f>SUM(F148:F153)</f>
        <v>467852.6052941177</v>
      </c>
      <c r="H154" s="402"/>
    </row>
    <row r="155" spans="1:8" x14ac:dyDescent="0.3">
      <c r="H155" s="401"/>
    </row>
    <row r="156" spans="1:8" x14ac:dyDescent="0.3">
      <c r="E156" s="128" t="s">
        <v>428</v>
      </c>
      <c r="F156" s="128" t="s">
        <v>439</v>
      </c>
    </row>
  </sheetData>
  <sheetProtection sheet="1" objects="1" scenarios="1"/>
  <mergeCells count="12">
    <mergeCell ref="A13:B13"/>
    <mergeCell ref="E1:F1"/>
    <mergeCell ref="A2:B2"/>
    <mergeCell ref="C4:D4"/>
    <mergeCell ref="C5:D5"/>
    <mergeCell ref="C6:D6"/>
    <mergeCell ref="C7:D7"/>
    <mergeCell ref="C8:D8"/>
    <mergeCell ref="A10:B10"/>
    <mergeCell ref="C10:E10"/>
    <mergeCell ref="A11:B11"/>
    <mergeCell ref="A12:B12"/>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10"/>
  <sheetViews>
    <sheetView zoomScale="120" zoomScaleNormal="120" zoomScalePageLayoutView="130" workbookViewId="0">
      <selection activeCell="E2" sqref="E2"/>
    </sheetView>
  </sheetViews>
  <sheetFormatPr defaultColWidth="35.88671875" defaultRowHeight="10.199999999999999" x14ac:dyDescent="0.2"/>
  <cols>
    <col min="1" max="1" width="11.88671875" style="40" customWidth="1"/>
    <col min="2" max="2" width="60.6640625" style="40" customWidth="1"/>
    <col min="3" max="3" width="4.88671875" style="45" customWidth="1"/>
    <col min="4" max="4" width="13.109375" style="40" customWidth="1"/>
    <col min="5" max="5" width="13.5546875" style="40" customWidth="1"/>
    <col min="6" max="6" width="12.88671875" style="40" customWidth="1"/>
    <col min="7" max="16384" width="35.88671875" style="40"/>
  </cols>
  <sheetData>
    <row r="1" spans="1:7" s="22" customFormat="1" ht="49.95" customHeight="1" x14ac:dyDescent="0.3">
      <c r="C1" s="24"/>
      <c r="E1" s="420"/>
      <c r="F1" s="420"/>
      <c r="G1" s="420"/>
    </row>
    <row r="2" spans="1:7" x14ac:dyDescent="0.2">
      <c r="A2" s="23">
        <v>45631</v>
      </c>
      <c r="B2" s="36"/>
      <c r="C2" s="37"/>
      <c r="D2" s="38"/>
      <c r="E2" s="39"/>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9" spans="1:7" ht="11.4" customHeight="1" x14ac:dyDescent="0.2"/>
    <row r="10" spans="1:7" ht="11.4" customHeight="1" x14ac:dyDescent="0.2">
      <c r="A10" s="435" t="s">
        <v>5</v>
      </c>
      <c r="B10" s="434"/>
      <c r="C10" s="434"/>
      <c r="D10" s="434"/>
      <c r="E10" s="434"/>
    </row>
    <row r="11" spans="1:7" ht="11.4" customHeight="1" x14ac:dyDescent="0.2">
      <c r="A11" s="430" t="s">
        <v>25</v>
      </c>
      <c r="B11" s="430"/>
      <c r="C11" s="51"/>
      <c r="D11" s="51"/>
      <c r="E11" s="51"/>
    </row>
    <row r="12" spans="1:7" ht="11.4" customHeight="1" x14ac:dyDescent="0.2">
      <c r="A12" s="431" t="s">
        <v>139</v>
      </c>
      <c r="B12" s="431"/>
      <c r="C12" s="51"/>
      <c r="D12" s="51"/>
      <c r="E12" s="51"/>
    </row>
    <row r="13" spans="1:7" ht="11.4" customHeight="1" x14ac:dyDescent="0.2">
      <c r="A13" s="431" t="s">
        <v>26</v>
      </c>
      <c r="B13" s="431"/>
      <c r="C13" s="51"/>
      <c r="D13" s="51"/>
      <c r="E13" s="51"/>
    </row>
    <row r="14" spans="1:7" ht="11.4" customHeight="1" x14ac:dyDescent="0.2">
      <c r="A14" s="48"/>
      <c r="B14" s="48"/>
      <c r="C14" s="54"/>
      <c r="D14" s="49"/>
      <c r="E14" s="49"/>
    </row>
    <row r="15" spans="1:7" ht="20.399999999999999" x14ac:dyDescent="0.2">
      <c r="A15" s="56" t="s">
        <v>0</v>
      </c>
      <c r="B15" s="57" t="s">
        <v>6</v>
      </c>
      <c r="C15" s="57" t="s">
        <v>20</v>
      </c>
      <c r="D15" s="57" t="s">
        <v>427</v>
      </c>
      <c r="E15" s="57" t="s">
        <v>433</v>
      </c>
      <c r="F15" s="1" t="s">
        <v>437</v>
      </c>
    </row>
    <row r="16" spans="1:7" ht="98.25" customHeight="1" x14ac:dyDescent="0.2">
      <c r="A16" s="64" t="s">
        <v>57</v>
      </c>
      <c r="B16" s="146" t="s">
        <v>258</v>
      </c>
      <c r="C16" s="137">
        <v>1</v>
      </c>
      <c r="D16" s="147">
        <v>122070</v>
      </c>
      <c r="E16" s="2">
        <f>C16*D16</f>
        <v>122070</v>
      </c>
      <c r="F16" s="97">
        <f>E16-(E16*2%)</f>
        <v>119628.6</v>
      </c>
    </row>
    <row r="17" spans="1:6" hidden="1" x14ac:dyDescent="0.2">
      <c r="A17" s="64"/>
      <c r="B17" s="65" t="s">
        <v>63</v>
      </c>
      <c r="C17" s="66"/>
      <c r="D17" s="3"/>
      <c r="E17" s="67"/>
      <c r="F17" s="72"/>
    </row>
    <row r="18" spans="1:6" ht="316.5" customHeight="1" x14ac:dyDescent="0.2">
      <c r="A18" s="69"/>
      <c r="B18" s="432"/>
      <c r="C18" s="433"/>
      <c r="D18" s="433"/>
      <c r="E18" s="433"/>
      <c r="F18" s="72"/>
    </row>
    <row r="19" spans="1:6" ht="11.4" customHeight="1" x14ac:dyDescent="0.2">
      <c r="A19" s="69"/>
      <c r="B19" s="73"/>
      <c r="C19" s="69"/>
      <c r="D19" s="74" t="s">
        <v>8</v>
      </c>
      <c r="E19" s="75">
        <f>SUM(E16)</f>
        <v>122070</v>
      </c>
      <c r="F19" s="147">
        <f>SUM(F16)</f>
        <v>119628.6</v>
      </c>
    </row>
    <row r="20" spans="1:6" ht="11.4" customHeight="1" thickBot="1" x14ac:dyDescent="0.25">
      <c r="A20" s="69"/>
      <c r="B20" s="73" t="s">
        <v>2</v>
      </c>
      <c r="C20" s="69"/>
      <c r="D20" s="74" t="s">
        <v>9</v>
      </c>
      <c r="E20" s="225"/>
      <c r="F20" s="175"/>
    </row>
    <row r="21" spans="1:6" ht="11.4" customHeight="1" thickBot="1" x14ac:dyDescent="0.25">
      <c r="A21" s="69"/>
      <c r="B21" s="78" t="s">
        <v>17</v>
      </c>
      <c r="C21" s="69"/>
      <c r="D21" s="79" t="s">
        <v>1</v>
      </c>
      <c r="E21" s="80">
        <f>SUM(E19:E20)</f>
        <v>122070</v>
      </c>
      <c r="F21" s="76">
        <f>SUM(F19:F20)</f>
        <v>119628.6</v>
      </c>
    </row>
    <row r="22" spans="1:6" ht="11.4" customHeight="1" x14ac:dyDescent="0.2">
      <c r="A22" s="81" t="s">
        <v>99</v>
      </c>
      <c r="B22" s="82"/>
      <c r="D22" s="83"/>
      <c r="E22" s="83"/>
      <c r="F22" s="72"/>
    </row>
    <row r="23" spans="1:6" ht="11.4" customHeight="1" x14ac:dyDescent="0.2">
      <c r="A23" s="69"/>
      <c r="B23" s="84" t="s">
        <v>58</v>
      </c>
      <c r="C23" s="85"/>
      <c r="D23" s="68"/>
      <c r="E23" s="94"/>
      <c r="F23" s="68"/>
    </row>
    <row r="24" spans="1:6" ht="11.4" customHeight="1" x14ac:dyDescent="0.2">
      <c r="A24" s="69"/>
      <c r="B24" s="89" t="s">
        <v>217</v>
      </c>
      <c r="C24" s="15"/>
      <c r="D24" s="76">
        <v>3542</v>
      </c>
      <c r="E24" s="90">
        <f t="shared" ref="E24:E30" si="0">C24*D24</f>
        <v>0</v>
      </c>
      <c r="F24" s="76">
        <f>E24-(E24*2%)</f>
        <v>0</v>
      </c>
    </row>
    <row r="25" spans="1:6" ht="11.4" customHeight="1" x14ac:dyDescent="0.2">
      <c r="A25" s="69"/>
      <c r="B25" s="89" t="s">
        <v>218</v>
      </c>
      <c r="C25" s="15"/>
      <c r="D25" s="76">
        <v>3768</v>
      </c>
      <c r="E25" s="90">
        <f t="shared" si="0"/>
        <v>0</v>
      </c>
      <c r="F25" s="76">
        <f t="shared" ref="F25:F30" si="1">E25-(E25*2%)</f>
        <v>0</v>
      </c>
    </row>
    <row r="26" spans="1:6" ht="11.4" customHeight="1" x14ac:dyDescent="0.2">
      <c r="A26" s="69"/>
      <c r="B26" s="89" t="s">
        <v>219</v>
      </c>
      <c r="C26" s="15"/>
      <c r="D26" s="76">
        <v>4656</v>
      </c>
      <c r="E26" s="90">
        <f t="shared" si="0"/>
        <v>0</v>
      </c>
      <c r="F26" s="76">
        <f t="shared" si="1"/>
        <v>0</v>
      </c>
    </row>
    <row r="27" spans="1:6" ht="11.4" customHeight="1" x14ac:dyDescent="0.2">
      <c r="A27" s="69"/>
      <c r="B27" s="89" t="s">
        <v>220</v>
      </c>
      <c r="C27" s="15"/>
      <c r="D27" s="76">
        <v>5542</v>
      </c>
      <c r="E27" s="90">
        <f t="shared" si="0"/>
        <v>0</v>
      </c>
      <c r="F27" s="76">
        <f t="shared" si="1"/>
        <v>0</v>
      </c>
    </row>
    <row r="28" spans="1:6" ht="11.4" customHeight="1" x14ac:dyDescent="0.2">
      <c r="A28" s="73"/>
      <c r="B28" s="89" t="s">
        <v>221</v>
      </c>
      <c r="C28" s="15"/>
      <c r="D28" s="76">
        <v>7318</v>
      </c>
      <c r="E28" s="90">
        <f t="shared" si="0"/>
        <v>0</v>
      </c>
      <c r="F28" s="76">
        <f t="shared" si="1"/>
        <v>0</v>
      </c>
    </row>
    <row r="29" spans="1:6" ht="11.4" customHeight="1" x14ac:dyDescent="0.2">
      <c r="A29" s="73"/>
      <c r="B29" s="89" t="s">
        <v>222</v>
      </c>
      <c r="C29" s="15"/>
      <c r="D29" s="76">
        <v>9092</v>
      </c>
      <c r="E29" s="90">
        <f t="shared" si="0"/>
        <v>0</v>
      </c>
      <c r="F29" s="76">
        <f t="shared" si="1"/>
        <v>0</v>
      </c>
    </row>
    <row r="30" spans="1:6" ht="11.4" customHeight="1" x14ac:dyDescent="0.2">
      <c r="A30" s="73"/>
      <c r="B30" s="89" t="s">
        <v>223</v>
      </c>
      <c r="C30" s="15"/>
      <c r="D30" s="76">
        <v>10867</v>
      </c>
      <c r="E30" s="90">
        <f t="shared" si="0"/>
        <v>0</v>
      </c>
      <c r="F30" s="76">
        <f t="shared" si="1"/>
        <v>0</v>
      </c>
    </row>
    <row r="31" spans="1:6" ht="11.4" customHeight="1" x14ac:dyDescent="0.2">
      <c r="A31" s="242"/>
      <c r="B31" s="89"/>
      <c r="C31" s="15"/>
      <c r="D31" s="275"/>
      <c r="E31" s="243"/>
      <c r="F31" s="72"/>
    </row>
    <row r="32" spans="1:6" ht="11.4" customHeight="1" x14ac:dyDescent="0.2">
      <c r="A32" s="170"/>
      <c r="B32" s="84" t="s">
        <v>59</v>
      </c>
      <c r="C32" s="15"/>
      <c r="D32" s="86"/>
      <c r="E32" s="95"/>
      <c r="F32" s="68"/>
    </row>
    <row r="33" spans="1:6" ht="11.4" customHeight="1" x14ac:dyDescent="0.2">
      <c r="A33" s="130"/>
      <c r="B33" s="91" t="s">
        <v>341</v>
      </c>
      <c r="C33" s="15"/>
      <c r="D33" s="76">
        <v>1371</v>
      </c>
      <c r="E33" s="90">
        <f t="shared" ref="E33:E40" si="2">C33*D33</f>
        <v>0</v>
      </c>
      <c r="F33" s="76">
        <f t="shared" ref="F33:F40" si="3">E33-(E33*2%)</f>
        <v>0</v>
      </c>
    </row>
    <row r="34" spans="1:6" ht="11.4" customHeight="1" x14ac:dyDescent="0.2">
      <c r="A34" s="130"/>
      <c r="B34" s="91" t="s">
        <v>342</v>
      </c>
      <c r="C34" s="15"/>
      <c r="D34" s="76">
        <v>1500</v>
      </c>
      <c r="E34" s="90">
        <f t="shared" si="2"/>
        <v>0</v>
      </c>
      <c r="F34" s="76">
        <f t="shared" si="3"/>
        <v>0</v>
      </c>
    </row>
    <row r="35" spans="1:6" ht="11.4" customHeight="1" x14ac:dyDescent="0.2">
      <c r="A35" s="130"/>
      <c r="B35" s="91" t="s">
        <v>343</v>
      </c>
      <c r="C35" s="15"/>
      <c r="D35" s="76">
        <v>1632</v>
      </c>
      <c r="E35" s="90">
        <f t="shared" si="2"/>
        <v>0</v>
      </c>
      <c r="F35" s="76">
        <f t="shared" si="3"/>
        <v>0</v>
      </c>
    </row>
    <row r="36" spans="1:6" ht="11.4" customHeight="1" x14ac:dyDescent="0.2">
      <c r="A36" s="130"/>
      <c r="B36" s="91" t="s">
        <v>344</v>
      </c>
      <c r="C36" s="15"/>
      <c r="D36" s="76">
        <v>1762</v>
      </c>
      <c r="E36" s="90">
        <f t="shared" si="2"/>
        <v>0</v>
      </c>
      <c r="F36" s="76">
        <f t="shared" si="3"/>
        <v>0</v>
      </c>
    </row>
    <row r="37" spans="1:6" ht="11.4" customHeight="1" x14ac:dyDescent="0.2">
      <c r="A37" s="130"/>
      <c r="B37" s="91" t="s">
        <v>345</v>
      </c>
      <c r="C37" s="15"/>
      <c r="D37" s="76">
        <v>1892</v>
      </c>
      <c r="E37" s="90">
        <f t="shared" si="2"/>
        <v>0</v>
      </c>
      <c r="F37" s="76">
        <f t="shared" si="3"/>
        <v>0</v>
      </c>
    </row>
    <row r="38" spans="1:6" ht="11.4" customHeight="1" x14ac:dyDescent="0.2">
      <c r="A38" s="130"/>
      <c r="B38" s="91" t="s">
        <v>346</v>
      </c>
      <c r="C38" s="15"/>
      <c r="D38" s="76">
        <v>2023</v>
      </c>
      <c r="E38" s="90">
        <f t="shared" si="2"/>
        <v>0</v>
      </c>
      <c r="F38" s="76">
        <f t="shared" si="3"/>
        <v>0</v>
      </c>
    </row>
    <row r="39" spans="1:6" ht="11.4" customHeight="1" x14ac:dyDescent="0.2">
      <c r="A39" s="130"/>
      <c r="B39" s="91" t="s">
        <v>347</v>
      </c>
      <c r="C39" s="15"/>
      <c r="D39" s="76">
        <v>1078</v>
      </c>
      <c r="E39" s="90">
        <f t="shared" si="2"/>
        <v>0</v>
      </c>
      <c r="F39" s="76">
        <f t="shared" si="3"/>
        <v>0</v>
      </c>
    </row>
    <row r="40" spans="1:6" ht="11.4" customHeight="1" x14ac:dyDescent="0.2">
      <c r="A40" s="130"/>
      <c r="B40" s="91" t="s">
        <v>348</v>
      </c>
      <c r="C40" s="15"/>
      <c r="D40" s="76">
        <v>2283</v>
      </c>
      <c r="E40" s="90">
        <f t="shared" si="2"/>
        <v>0</v>
      </c>
      <c r="F40" s="76">
        <f t="shared" si="3"/>
        <v>0</v>
      </c>
    </row>
    <row r="41" spans="1:6" ht="11.4" customHeight="1" x14ac:dyDescent="0.2">
      <c r="A41" s="130"/>
      <c r="B41" s="91"/>
      <c r="C41" s="15"/>
      <c r="D41" s="72"/>
      <c r="E41" s="80"/>
      <c r="F41" s="72"/>
    </row>
    <row r="42" spans="1:6" ht="11.4" customHeight="1" x14ac:dyDescent="0.2">
      <c r="A42" s="131"/>
      <c r="B42" s="91" t="s">
        <v>349</v>
      </c>
      <c r="C42" s="15"/>
      <c r="D42" s="76">
        <v>4304</v>
      </c>
      <c r="E42" s="90">
        <f t="shared" ref="E42:E49" si="4">C42*D42</f>
        <v>0</v>
      </c>
      <c r="F42" s="76">
        <f t="shared" ref="F42:F49" si="5">E42-(E42*2%)</f>
        <v>0</v>
      </c>
    </row>
    <row r="43" spans="1:6" ht="11.4" customHeight="1" x14ac:dyDescent="0.2">
      <c r="A43" s="130"/>
      <c r="B43" s="91" t="s">
        <v>350</v>
      </c>
      <c r="C43" s="15"/>
      <c r="D43" s="76">
        <v>5763</v>
      </c>
      <c r="E43" s="90">
        <f t="shared" si="4"/>
        <v>0</v>
      </c>
      <c r="F43" s="76">
        <f t="shared" si="5"/>
        <v>0</v>
      </c>
    </row>
    <row r="44" spans="1:6" ht="11.4" customHeight="1" x14ac:dyDescent="0.2">
      <c r="A44" s="131"/>
      <c r="B44" s="91" t="s">
        <v>351</v>
      </c>
      <c r="C44" s="15"/>
      <c r="D44" s="76">
        <v>5124</v>
      </c>
      <c r="E44" s="90">
        <f t="shared" si="4"/>
        <v>0</v>
      </c>
      <c r="F44" s="76">
        <f t="shared" si="5"/>
        <v>0</v>
      </c>
    </row>
    <row r="45" spans="1:6" ht="11.4" customHeight="1" x14ac:dyDescent="0.2">
      <c r="A45" s="131"/>
      <c r="B45" s="91" t="s">
        <v>352</v>
      </c>
      <c r="C45" s="15"/>
      <c r="D45" s="76">
        <v>5534</v>
      </c>
      <c r="E45" s="90">
        <f t="shared" si="4"/>
        <v>0</v>
      </c>
      <c r="F45" s="76">
        <f t="shared" si="5"/>
        <v>0</v>
      </c>
    </row>
    <row r="46" spans="1:6" ht="11.4" customHeight="1" x14ac:dyDescent="0.2">
      <c r="A46" s="131"/>
      <c r="B46" s="91" t="s">
        <v>353</v>
      </c>
      <c r="C46" s="15"/>
      <c r="D46" s="76">
        <v>5943</v>
      </c>
      <c r="E46" s="90">
        <f t="shared" si="4"/>
        <v>0</v>
      </c>
      <c r="F46" s="76">
        <f t="shared" si="5"/>
        <v>0</v>
      </c>
    </row>
    <row r="47" spans="1:6" ht="11.4" customHeight="1" x14ac:dyDescent="0.2">
      <c r="A47" s="131"/>
      <c r="B47" s="91" t="s">
        <v>354</v>
      </c>
      <c r="C47" s="15"/>
      <c r="D47" s="76">
        <v>6354</v>
      </c>
      <c r="E47" s="90">
        <f t="shared" si="4"/>
        <v>0</v>
      </c>
      <c r="F47" s="76">
        <f t="shared" si="5"/>
        <v>0</v>
      </c>
    </row>
    <row r="48" spans="1:6" ht="11.4" customHeight="1" x14ac:dyDescent="0.2">
      <c r="A48" s="131"/>
      <c r="B48" s="91" t="s">
        <v>355</v>
      </c>
      <c r="C48" s="15"/>
      <c r="D48" s="76">
        <v>6754</v>
      </c>
      <c r="E48" s="90">
        <f t="shared" si="4"/>
        <v>0</v>
      </c>
      <c r="F48" s="76">
        <f t="shared" si="5"/>
        <v>0</v>
      </c>
    </row>
    <row r="49" spans="1:6" ht="11.4" customHeight="1" x14ac:dyDescent="0.2">
      <c r="A49" s="131"/>
      <c r="B49" s="91" t="s">
        <v>356</v>
      </c>
      <c r="C49" s="15"/>
      <c r="D49" s="76">
        <v>7173</v>
      </c>
      <c r="E49" s="90">
        <f t="shared" si="4"/>
        <v>0</v>
      </c>
      <c r="F49" s="76">
        <f t="shared" si="5"/>
        <v>0</v>
      </c>
    </row>
    <row r="50" spans="1:6" ht="11.4" customHeight="1" x14ac:dyDescent="0.2">
      <c r="A50" s="131"/>
      <c r="B50" s="91"/>
      <c r="C50" s="15"/>
      <c r="D50" s="72"/>
      <c r="E50" s="90"/>
      <c r="F50" s="72"/>
    </row>
    <row r="51" spans="1:6" ht="11.4" customHeight="1" x14ac:dyDescent="0.2">
      <c r="A51" s="131"/>
      <c r="B51" s="91" t="s">
        <v>357</v>
      </c>
      <c r="C51" s="15"/>
      <c r="D51" s="76">
        <v>1488</v>
      </c>
      <c r="E51" s="90">
        <f t="shared" ref="E51:E67" si="6">C51*D51</f>
        <v>0</v>
      </c>
      <c r="F51" s="76">
        <f t="shared" ref="F51:F58" si="7">E51-(E51*2%)</f>
        <v>0</v>
      </c>
    </row>
    <row r="52" spans="1:6" ht="11.4" customHeight="1" x14ac:dyDescent="0.2">
      <c r="A52" s="131"/>
      <c r="B52" s="91" t="s">
        <v>358</v>
      </c>
      <c r="C52" s="15"/>
      <c r="D52" s="76">
        <v>1629</v>
      </c>
      <c r="E52" s="90">
        <f t="shared" si="6"/>
        <v>0</v>
      </c>
      <c r="F52" s="76">
        <f t="shared" si="7"/>
        <v>0</v>
      </c>
    </row>
    <row r="53" spans="1:6" ht="11.4" customHeight="1" x14ac:dyDescent="0.2">
      <c r="A53" s="131"/>
      <c r="B53" s="91" t="s">
        <v>359</v>
      </c>
      <c r="C53" s="15"/>
      <c r="D53" s="76">
        <v>1771</v>
      </c>
      <c r="E53" s="90">
        <f t="shared" si="6"/>
        <v>0</v>
      </c>
      <c r="F53" s="76">
        <f t="shared" si="7"/>
        <v>0</v>
      </c>
    </row>
    <row r="54" spans="1:6" ht="11.4" customHeight="1" x14ac:dyDescent="0.2">
      <c r="A54" s="131"/>
      <c r="B54" s="91" t="s">
        <v>360</v>
      </c>
      <c r="C54" s="15"/>
      <c r="D54" s="76">
        <v>1913</v>
      </c>
      <c r="E54" s="90">
        <f t="shared" si="6"/>
        <v>0</v>
      </c>
      <c r="F54" s="76">
        <f t="shared" si="7"/>
        <v>0</v>
      </c>
    </row>
    <row r="55" spans="1:6" ht="11.4" customHeight="1" x14ac:dyDescent="0.2">
      <c r="A55" s="131"/>
      <c r="B55" s="91" t="s">
        <v>361</v>
      </c>
      <c r="C55" s="15"/>
      <c r="D55" s="76">
        <v>2055</v>
      </c>
      <c r="E55" s="90">
        <f t="shared" si="6"/>
        <v>0</v>
      </c>
      <c r="F55" s="76">
        <f t="shared" si="7"/>
        <v>0</v>
      </c>
    </row>
    <row r="56" spans="1:6" ht="11.4" customHeight="1" x14ac:dyDescent="0.2">
      <c r="A56" s="131"/>
      <c r="B56" s="91" t="s">
        <v>362</v>
      </c>
      <c r="C56" s="15"/>
      <c r="D56" s="76">
        <v>2196</v>
      </c>
      <c r="E56" s="90">
        <f t="shared" si="6"/>
        <v>0</v>
      </c>
      <c r="F56" s="76">
        <f t="shared" si="7"/>
        <v>0</v>
      </c>
    </row>
    <row r="57" spans="1:6" ht="11.4" customHeight="1" x14ac:dyDescent="0.2">
      <c r="A57" s="131"/>
      <c r="B57" s="91" t="s">
        <v>363</v>
      </c>
      <c r="C57" s="15"/>
      <c r="D57" s="76">
        <v>2338</v>
      </c>
      <c r="E57" s="90">
        <f t="shared" si="6"/>
        <v>0</v>
      </c>
      <c r="F57" s="76">
        <f t="shared" si="7"/>
        <v>0</v>
      </c>
    </row>
    <row r="58" spans="1:6" ht="11.4" customHeight="1" x14ac:dyDescent="0.2">
      <c r="A58" s="131"/>
      <c r="B58" s="91" t="s">
        <v>364</v>
      </c>
      <c r="C58" s="15"/>
      <c r="D58" s="76">
        <v>2479</v>
      </c>
      <c r="E58" s="90">
        <f t="shared" si="6"/>
        <v>0</v>
      </c>
      <c r="F58" s="76">
        <f t="shared" si="7"/>
        <v>0</v>
      </c>
    </row>
    <row r="59" spans="1:6" ht="11.4" customHeight="1" x14ac:dyDescent="0.2">
      <c r="A59" s="131"/>
      <c r="B59" s="91"/>
      <c r="C59" s="15"/>
      <c r="E59" s="90"/>
      <c r="F59" s="72"/>
    </row>
    <row r="60" spans="1:6" ht="20.399999999999999" x14ac:dyDescent="0.2">
      <c r="A60" s="130"/>
      <c r="B60" s="91" t="s">
        <v>365</v>
      </c>
      <c r="C60" s="15"/>
      <c r="D60" s="76">
        <v>4886</v>
      </c>
      <c r="E60" s="90">
        <f t="shared" si="6"/>
        <v>0</v>
      </c>
      <c r="F60" s="76">
        <f t="shared" ref="F60:F67" si="8">E60-(E60*2%)</f>
        <v>0</v>
      </c>
    </row>
    <row r="61" spans="1:6" ht="20.399999999999999" x14ac:dyDescent="0.2">
      <c r="A61" s="131"/>
      <c r="B61" s="91" t="s">
        <v>366</v>
      </c>
      <c r="C61" s="15"/>
      <c r="D61" s="76">
        <v>5325</v>
      </c>
      <c r="E61" s="90">
        <f t="shared" si="6"/>
        <v>0</v>
      </c>
      <c r="F61" s="76">
        <f t="shared" si="8"/>
        <v>0</v>
      </c>
    </row>
    <row r="62" spans="1:6" ht="20.399999999999999" x14ac:dyDescent="0.2">
      <c r="A62" s="131"/>
      <c r="B62" s="91" t="s">
        <v>367</v>
      </c>
      <c r="C62" s="15"/>
      <c r="D62" s="76">
        <v>5816</v>
      </c>
      <c r="E62" s="90">
        <f t="shared" si="6"/>
        <v>0</v>
      </c>
      <c r="F62" s="76">
        <f t="shared" si="8"/>
        <v>0</v>
      </c>
    </row>
    <row r="63" spans="1:6" ht="20.399999999999999" x14ac:dyDescent="0.2">
      <c r="A63" s="131"/>
      <c r="B63" s="91" t="s">
        <v>368</v>
      </c>
      <c r="C63" s="15"/>
      <c r="D63" s="76">
        <v>6281</v>
      </c>
      <c r="E63" s="90">
        <f t="shared" si="6"/>
        <v>0</v>
      </c>
      <c r="F63" s="76">
        <f t="shared" si="8"/>
        <v>0</v>
      </c>
    </row>
    <row r="64" spans="1:6" ht="20.399999999999999" x14ac:dyDescent="0.2">
      <c r="A64" s="131"/>
      <c r="B64" s="91" t="s">
        <v>369</v>
      </c>
      <c r="C64" s="15"/>
      <c r="D64" s="76">
        <v>6746</v>
      </c>
      <c r="E64" s="90">
        <f t="shared" si="6"/>
        <v>0</v>
      </c>
      <c r="F64" s="76">
        <f t="shared" si="8"/>
        <v>0</v>
      </c>
    </row>
    <row r="65" spans="1:6" ht="20.399999999999999" x14ac:dyDescent="0.2">
      <c r="A65" s="131"/>
      <c r="B65" s="91" t="s">
        <v>370</v>
      </c>
      <c r="C65" s="15"/>
      <c r="D65" s="76">
        <v>7212</v>
      </c>
      <c r="E65" s="90">
        <f t="shared" si="6"/>
        <v>0</v>
      </c>
      <c r="F65" s="76">
        <f t="shared" si="8"/>
        <v>0</v>
      </c>
    </row>
    <row r="66" spans="1:6" ht="20.399999999999999" x14ac:dyDescent="0.2">
      <c r="A66" s="131"/>
      <c r="B66" s="91" t="s">
        <v>371</v>
      </c>
      <c r="C66" s="15"/>
      <c r="D66" s="76">
        <v>7677</v>
      </c>
      <c r="E66" s="90">
        <f t="shared" si="6"/>
        <v>0</v>
      </c>
      <c r="F66" s="76">
        <f t="shared" si="8"/>
        <v>0</v>
      </c>
    </row>
    <row r="67" spans="1:6" ht="20.399999999999999" x14ac:dyDescent="0.2">
      <c r="A67" s="131"/>
      <c r="B67" s="91" t="s">
        <v>372</v>
      </c>
      <c r="C67" s="15"/>
      <c r="D67" s="76">
        <v>8141</v>
      </c>
      <c r="E67" s="90">
        <f t="shared" si="6"/>
        <v>0</v>
      </c>
      <c r="F67" s="76">
        <f t="shared" si="8"/>
        <v>0</v>
      </c>
    </row>
    <row r="68" spans="1:6" ht="11.4" customHeight="1" x14ac:dyDescent="0.2">
      <c r="A68" s="131"/>
      <c r="B68" s="91"/>
      <c r="C68" s="15"/>
      <c r="D68" s="72"/>
      <c r="E68" s="80"/>
      <c r="F68" s="72"/>
    </row>
    <row r="69" spans="1:6" ht="11.4" customHeight="1" x14ac:dyDescent="0.2">
      <c r="A69" s="131"/>
      <c r="B69" s="102" t="s">
        <v>60</v>
      </c>
      <c r="C69" s="15"/>
      <c r="D69" s="68"/>
      <c r="E69" s="95"/>
      <c r="F69" s="68"/>
    </row>
    <row r="70" spans="1:6" ht="11.4" customHeight="1" x14ac:dyDescent="0.2">
      <c r="A70" s="131"/>
      <c r="B70" s="91" t="s">
        <v>61</v>
      </c>
      <c r="C70" s="15"/>
      <c r="D70" s="76">
        <v>1105</v>
      </c>
      <c r="E70" s="90">
        <f t="shared" ref="E70:E71" si="9">C70*D70</f>
        <v>0</v>
      </c>
      <c r="F70" s="76">
        <f t="shared" ref="F70:F71" si="10">E70-(E70*2%)</f>
        <v>0</v>
      </c>
    </row>
    <row r="71" spans="1:6" ht="11.4" customHeight="1" thickBot="1" x14ac:dyDescent="0.25">
      <c r="A71" s="131"/>
      <c r="B71" s="107" t="s">
        <v>62</v>
      </c>
      <c r="C71" s="221"/>
      <c r="D71" s="159">
        <v>1327</v>
      </c>
      <c r="E71" s="160">
        <f t="shared" si="9"/>
        <v>0</v>
      </c>
      <c r="F71" s="159">
        <f t="shared" si="10"/>
        <v>0</v>
      </c>
    </row>
    <row r="72" spans="1:6" ht="11.4" customHeight="1" x14ac:dyDescent="0.2">
      <c r="A72" s="131"/>
      <c r="B72" s="111" t="s">
        <v>27</v>
      </c>
      <c r="C72" s="18"/>
      <c r="D72" s="112"/>
      <c r="E72" s="112">
        <f>SUM(E24:E71)</f>
        <v>0</v>
      </c>
      <c r="F72" s="112">
        <f>SUM(F24:F71)</f>
        <v>0</v>
      </c>
    </row>
    <row r="73" spans="1:6" ht="11.4" customHeight="1" x14ac:dyDescent="0.2">
      <c r="A73" s="131"/>
      <c r="B73" s="115" t="s">
        <v>98</v>
      </c>
      <c r="C73" s="15"/>
      <c r="D73" s="72"/>
      <c r="E73" s="76">
        <f>E21</f>
        <v>122070</v>
      </c>
      <c r="F73" s="76">
        <f>F21</f>
        <v>119628.6</v>
      </c>
    </row>
    <row r="74" spans="1:6" ht="11.4" customHeight="1" x14ac:dyDescent="0.2">
      <c r="A74" s="130"/>
      <c r="B74" s="115" t="s">
        <v>429</v>
      </c>
      <c r="C74" s="15"/>
      <c r="D74" s="72"/>
      <c r="E74" s="118">
        <f>SUM(E72:E73)</f>
        <v>122070</v>
      </c>
      <c r="F74" s="118">
        <f>SUM(F72:F73)</f>
        <v>119628.6</v>
      </c>
    </row>
    <row r="75" spans="1:6" ht="11.4" customHeight="1" x14ac:dyDescent="0.2">
      <c r="A75" s="131"/>
      <c r="C75" s="15"/>
      <c r="D75" s="72"/>
      <c r="E75" s="72"/>
      <c r="F75" s="72"/>
    </row>
    <row r="76" spans="1:6" ht="11.4" customHeight="1" x14ac:dyDescent="0.2">
      <c r="A76" s="131"/>
      <c r="B76" s="120" t="s">
        <v>430</v>
      </c>
      <c r="C76" s="139">
        <v>0</v>
      </c>
      <c r="D76" s="76">
        <f>(F74*C76)</f>
        <v>0</v>
      </c>
      <c r="E76" s="118">
        <f>E74-D76</f>
        <v>122070</v>
      </c>
      <c r="F76" s="118">
        <f>F74-D76</f>
        <v>119628.6</v>
      </c>
    </row>
    <row r="77" spans="1:6" ht="11.4" customHeight="1" x14ac:dyDescent="0.2">
      <c r="A77" s="131"/>
      <c r="C77" s="15"/>
      <c r="D77" s="72"/>
      <c r="E77" s="72"/>
      <c r="F77" s="72"/>
    </row>
    <row r="78" spans="1:6" ht="11.4" customHeight="1" x14ac:dyDescent="0.2">
      <c r="A78" s="131"/>
      <c r="B78" s="122" t="s">
        <v>100</v>
      </c>
      <c r="C78" s="15"/>
      <c r="D78" s="72"/>
      <c r="E78" s="72"/>
      <c r="F78" s="72"/>
    </row>
    <row r="79" spans="1:6" ht="11.4" customHeight="1" x14ac:dyDescent="0.2">
      <c r="A79" s="131"/>
      <c r="B79" s="123" t="s">
        <v>101</v>
      </c>
      <c r="C79" s="15"/>
      <c r="D79" s="72"/>
      <c r="E79" s="72"/>
      <c r="F79" s="72"/>
    </row>
    <row r="80" spans="1:6" ht="11.4" customHeight="1" x14ac:dyDescent="0.2">
      <c r="A80" s="131"/>
      <c r="B80" s="115"/>
      <c r="C80" s="15"/>
      <c r="D80" s="72"/>
      <c r="E80" s="72"/>
      <c r="F80" s="72"/>
    </row>
    <row r="81" spans="1:6" ht="20.399999999999999" x14ac:dyDescent="0.2">
      <c r="A81" s="131"/>
      <c r="B81" s="120" t="s">
        <v>167</v>
      </c>
      <c r="C81" s="15">
        <v>0</v>
      </c>
      <c r="D81" s="175">
        <v>8</v>
      </c>
      <c r="E81" s="6">
        <f>C81*D81</f>
        <v>0</v>
      </c>
      <c r="F81" s="175">
        <f>C81*D81</f>
        <v>0</v>
      </c>
    </row>
    <row r="82" spans="1:6" ht="11.4" customHeight="1" x14ac:dyDescent="0.2">
      <c r="A82" s="131"/>
      <c r="B82" s="125" t="s">
        <v>1</v>
      </c>
      <c r="E82" s="126">
        <f>SUM(E76:E81)</f>
        <v>122070</v>
      </c>
      <c r="F82" s="126">
        <f>SUM(F76:F81)</f>
        <v>119628.6</v>
      </c>
    </row>
    <row r="83" spans="1:6" ht="11.4" customHeight="1" x14ac:dyDescent="0.2"/>
    <row r="84" spans="1:6" s="45" customFormat="1" ht="22.95" customHeight="1" x14ac:dyDescent="0.2">
      <c r="E84" s="128" t="s">
        <v>428</v>
      </c>
      <c r="F84" s="128" t="s">
        <v>438</v>
      </c>
    </row>
    <row r="85" spans="1:6" ht="11.4" customHeight="1" x14ac:dyDescent="0.2">
      <c r="A85" s="129"/>
      <c r="B85" s="45"/>
    </row>
    <row r="86" spans="1:6" ht="11.4" customHeight="1" x14ac:dyDescent="0.2">
      <c r="A86" s="49"/>
      <c r="B86" s="49"/>
    </row>
    <row r="87" spans="1:6" ht="11.4" customHeight="1" x14ac:dyDescent="0.2">
      <c r="A87" s="49"/>
      <c r="B87" s="129"/>
    </row>
    <row r="88" spans="1:6" x14ac:dyDescent="0.2">
      <c r="A88" s="49"/>
      <c r="B88" s="49"/>
    </row>
    <row r="89" spans="1:6" x14ac:dyDescent="0.2">
      <c r="A89" s="49"/>
      <c r="B89" s="49"/>
    </row>
    <row r="90" spans="1:6" x14ac:dyDescent="0.2">
      <c r="B90" s="49"/>
    </row>
    <row r="91" spans="1:6" x14ac:dyDescent="0.2">
      <c r="A91" s="141"/>
      <c r="B91" s="141"/>
      <c r="C91" s="142"/>
      <c r="D91" s="141"/>
      <c r="E91" s="141"/>
      <c r="F91" s="141"/>
    </row>
    <row r="92" spans="1:6" x14ac:dyDescent="0.2">
      <c r="A92" s="141"/>
      <c r="B92" s="141"/>
      <c r="C92" s="142"/>
      <c r="D92" s="141"/>
      <c r="E92" s="141"/>
      <c r="F92" s="141"/>
    </row>
    <row r="93" spans="1:6" x14ac:dyDescent="0.2">
      <c r="A93" s="141"/>
      <c r="B93" s="141"/>
      <c r="C93" s="142"/>
      <c r="D93" s="141"/>
      <c r="E93" s="141"/>
      <c r="F93" s="141"/>
    </row>
    <row r="94" spans="1:6" x14ac:dyDescent="0.2">
      <c r="A94" s="141"/>
      <c r="B94" s="141"/>
      <c r="C94" s="142"/>
      <c r="D94" s="141"/>
      <c r="E94" s="141"/>
      <c r="F94" s="141"/>
    </row>
    <row r="95" spans="1:6" x14ac:dyDescent="0.2">
      <c r="A95" s="141"/>
      <c r="B95" s="141"/>
      <c r="C95" s="142"/>
      <c r="D95" s="141"/>
      <c r="E95" s="141"/>
      <c r="F95" s="141"/>
    </row>
    <row r="96" spans="1:6" x14ac:dyDescent="0.2">
      <c r="A96" s="141"/>
      <c r="B96" s="141"/>
      <c r="C96" s="142"/>
      <c r="D96" s="141"/>
      <c r="E96" s="141"/>
      <c r="F96" s="141"/>
    </row>
    <row r="97" spans="1:6" x14ac:dyDescent="0.2">
      <c r="A97" s="141"/>
      <c r="B97" s="141"/>
      <c r="C97" s="142"/>
      <c r="D97" s="141"/>
      <c r="E97" s="141"/>
      <c r="F97" s="141"/>
    </row>
    <row r="98" spans="1:6" x14ac:dyDescent="0.2">
      <c r="A98" s="141"/>
      <c r="B98" s="141"/>
      <c r="C98" s="142"/>
      <c r="D98" s="141"/>
      <c r="E98" s="141"/>
      <c r="F98" s="141"/>
    </row>
    <row r="99" spans="1:6" x14ac:dyDescent="0.2">
      <c r="A99" s="141"/>
      <c r="B99" s="141"/>
      <c r="C99" s="142"/>
      <c r="D99" s="141"/>
      <c r="E99" s="141"/>
      <c r="F99" s="141"/>
    </row>
    <row r="100" spans="1:6" x14ac:dyDescent="0.2">
      <c r="A100" s="141"/>
      <c r="B100" s="141"/>
      <c r="C100" s="142"/>
      <c r="D100" s="141"/>
      <c r="E100" s="141"/>
      <c r="F100" s="141"/>
    </row>
    <row r="101" spans="1:6" x14ac:dyDescent="0.2">
      <c r="A101" s="141"/>
      <c r="B101" s="141"/>
      <c r="C101" s="142"/>
      <c r="D101" s="141"/>
      <c r="E101" s="141"/>
      <c r="F101" s="141"/>
    </row>
    <row r="102" spans="1:6" x14ac:dyDescent="0.2">
      <c r="A102" s="141"/>
      <c r="B102" s="141"/>
      <c r="C102" s="142"/>
      <c r="D102" s="141"/>
      <c r="E102" s="141"/>
      <c r="F102" s="141"/>
    </row>
    <row r="103" spans="1:6" x14ac:dyDescent="0.2">
      <c r="A103" s="141"/>
      <c r="B103" s="141"/>
      <c r="C103" s="142"/>
      <c r="D103" s="141"/>
      <c r="E103" s="141"/>
      <c r="F103" s="141"/>
    </row>
    <row r="104" spans="1:6" x14ac:dyDescent="0.2">
      <c r="A104" s="141"/>
      <c r="B104" s="141"/>
      <c r="C104" s="142"/>
      <c r="D104" s="141"/>
      <c r="E104" s="141"/>
      <c r="F104" s="141"/>
    </row>
    <row r="105" spans="1:6" x14ac:dyDescent="0.2">
      <c r="A105" s="141"/>
      <c r="B105" s="141"/>
      <c r="C105" s="142"/>
      <c r="D105" s="141"/>
      <c r="E105" s="141"/>
      <c r="F105" s="141"/>
    </row>
    <row r="106" spans="1:6" x14ac:dyDescent="0.2">
      <c r="A106" s="141"/>
      <c r="B106" s="141"/>
      <c r="C106" s="142"/>
      <c r="D106" s="141"/>
      <c r="E106" s="141"/>
      <c r="F106" s="141"/>
    </row>
    <row r="107" spans="1:6" x14ac:dyDescent="0.2">
      <c r="A107" s="141"/>
      <c r="B107" s="141"/>
      <c r="C107" s="142"/>
      <c r="D107" s="141"/>
      <c r="E107" s="141"/>
      <c r="F107" s="141"/>
    </row>
    <row r="108" spans="1:6" x14ac:dyDescent="0.2">
      <c r="A108" s="141"/>
      <c r="B108" s="141"/>
      <c r="C108" s="142"/>
      <c r="D108" s="141"/>
      <c r="E108" s="141"/>
      <c r="F108" s="141"/>
    </row>
    <row r="109" spans="1:6" x14ac:dyDescent="0.2">
      <c r="A109" s="141"/>
      <c r="B109" s="141"/>
      <c r="C109" s="142"/>
      <c r="D109" s="141"/>
      <c r="E109" s="141"/>
      <c r="F109" s="141"/>
    </row>
    <row r="110" spans="1:6" x14ac:dyDescent="0.2">
      <c r="A110" s="141"/>
      <c r="B110" s="141"/>
      <c r="C110" s="142"/>
      <c r="D110" s="141"/>
      <c r="E110" s="141"/>
      <c r="F110" s="141"/>
    </row>
  </sheetData>
  <sheetProtection sheet="1" objects="1" scenarios="1"/>
  <mergeCells count="12">
    <mergeCell ref="E1:G1"/>
    <mergeCell ref="B18:E18"/>
    <mergeCell ref="A11:B11"/>
    <mergeCell ref="A12:B12"/>
    <mergeCell ref="A13:B13"/>
    <mergeCell ref="C4:D4"/>
    <mergeCell ref="C5:D5"/>
    <mergeCell ref="C6:D6"/>
    <mergeCell ref="C7:D7"/>
    <mergeCell ref="C8:D8"/>
    <mergeCell ref="C10:E10"/>
    <mergeCell ref="A10:B10"/>
  </mergeCells>
  <pageMargins left="0.25" right="0.25" top="0.75" bottom="0.75" header="0.3" footer="0.3"/>
  <pageSetup orientation="portrait" r:id="rId1"/>
  <rowBreaks count="2" manualBreakCount="2">
    <brk id="21" max="16383" man="1"/>
    <brk id="76"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64"/>
  <sheetViews>
    <sheetView zoomScale="120" zoomScaleNormal="120" zoomScalePageLayoutView="130" workbookViewId="0">
      <selection activeCell="E2" sqref="E2"/>
    </sheetView>
  </sheetViews>
  <sheetFormatPr defaultColWidth="35.88671875" defaultRowHeight="10.199999999999999" x14ac:dyDescent="0.2"/>
  <cols>
    <col min="1" max="1" width="11.88671875" style="40" customWidth="1"/>
    <col min="2" max="2" width="60.6640625" style="40" customWidth="1"/>
    <col min="3" max="3" width="4.88671875" style="45" customWidth="1"/>
    <col min="4" max="4" width="13.109375" style="40" customWidth="1"/>
    <col min="5" max="5" width="13.6640625" style="40" customWidth="1"/>
    <col min="6" max="6" width="12.6640625" style="40" customWidth="1"/>
    <col min="7" max="16384" width="35.88671875" style="40"/>
  </cols>
  <sheetData>
    <row r="1" spans="1:7" s="22" customFormat="1" ht="49.95" customHeight="1" x14ac:dyDescent="0.3">
      <c r="C1" s="24"/>
      <c r="E1" s="420"/>
      <c r="F1" s="420"/>
      <c r="G1" s="420"/>
    </row>
    <row r="2" spans="1:7" x14ac:dyDescent="0.2">
      <c r="A2" s="23">
        <v>45631</v>
      </c>
      <c r="B2" s="36"/>
      <c r="C2" s="37"/>
      <c r="D2" s="38"/>
      <c r="E2" s="39"/>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9" spans="1:7" ht="11.4" customHeight="1" x14ac:dyDescent="0.2"/>
    <row r="10" spans="1:7" ht="11.4" customHeight="1" x14ac:dyDescent="0.2">
      <c r="A10" s="435" t="s">
        <v>5</v>
      </c>
      <c r="B10" s="434"/>
      <c r="C10" s="434"/>
      <c r="D10" s="434"/>
      <c r="E10" s="434"/>
    </row>
    <row r="11" spans="1:7" ht="11.4" customHeight="1" x14ac:dyDescent="0.2">
      <c r="A11" s="430" t="s">
        <v>25</v>
      </c>
      <c r="B11" s="430"/>
      <c r="C11" s="51"/>
      <c r="D11" s="51"/>
      <c r="E11" s="51"/>
    </row>
    <row r="12" spans="1:7" ht="11.4" customHeight="1" x14ac:dyDescent="0.2">
      <c r="A12" s="431" t="s">
        <v>139</v>
      </c>
      <c r="B12" s="431"/>
      <c r="C12" s="51"/>
      <c r="D12" s="51"/>
      <c r="E12" s="51"/>
    </row>
    <row r="13" spans="1:7" ht="11.4" customHeight="1" x14ac:dyDescent="0.2">
      <c r="A13" s="431" t="s">
        <v>26</v>
      </c>
      <c r="B13" s="431"/>
      <c r="C13" s="51"/>
      <c r="D13" s="51"/>
      <c r="E13" s="51"/>
    </row>
    <row r="14" spans="1:7" ht="11.4" customHeight="1" x14ac:dyDescent="0.2">
      <c r="A14" s="48"/>
      <c r="B14" s="48"/>
      <c r="C14" s="54"/>
      <c r="D14" s="49"/>
      <c r="E14" s="49"/>
    </row>
    <row r="15" spans="1:7" ht="20.399999999999999" x14ac:dyDescent="0.2">
      <c r="A15" s="56" t="s">
        <v>0</v>
      </c>
      <c r="B15" s="57" t="s">
        <v>6</v>
      </c>
      <c r="C15" s="57" t="s">
        <v>20</v>
      </c>
      <c r="D15" s="57" t="s">
        <v>427</v>
      </c>
      <c r="E15" s="57" t="s">
        <v>433</v>
      </c>
      <c r="F15" s="1" t="s">
        <v>437</v>
      </c>
    </row>
    <row r="16" spans="1:7" ht="68.25" customHeight="1" x14ac:dyDescent="0.2">
      <c r="A16" s="64" t="s">
        <v>137</v>
      </c>
      <c r="B16" s="146" t="s">
        <v>259</v>
      </c>
      <c r="C16" s="137">
        <v>1</v>
      </c>
      <c r="D16" s="61">
        <v>26513</v>
      </c>
      <c r="E16" s="2">
        <f>C16*D16</f>
        <v>26513</v>
      </c>
      <c r="F16" s="97">
        <f>E16-(E16*2%)</f>
        <v>25982.74</v>
      </c>
    </row>
    <row r="17" spans="1:6" hidden="1" x14ac:dyDescent="0.2">
      <c r="A17" s="64"/>
      <c r="B17" s="65" t="s">
        <v>63</v>
      </c>
      <c r="C17" s="66"/>
      <c r="D17" s="3"/>
      <c r="E17" s="67"/>
      <c r="F17" s="72"/>
    </row>
    <row r="18" spans="1:6" ht="147" customHeight="1" x14ac:dyDescent="0.2">
      <c r="A18" s="69"/>
      <c r="B18" s="432"/>
      <c r="C18" s="433"/>
      <c r="D18" s="433"/>
      <c r="E18" s="433"/>
      <c r="F18" s="72"/>
    </row>
    <row r="19" spans="1:6" ht="11.4" customHeight="1" x14ac:dyDescent="0.2">
      <c r="A19" s="69"/>
      <c r="B19" s="73"/>
      <c r="C19" s="69"/>
      <c r="D19" s="74" t="s">
        <v>8</v>
      </c>
      <c r="E19" s="75">
        <f>SUM(E16)</f>
        <v>26513</v>
      </c>
      <c r="F19" s="76">
        <f>F16</f>
        <v>25982.74</v>
      </c>
    </row>
    <row r="20" spans="1:6" ht="11.4" customHeight="1" thickBot="1" x14ac:dyDescent="0.25">
      <c r="A20" s="69"/>
      <c r="B20" s="73" t="s">
        <v>2</v>
      </c>
      <c r="C20" s="69"/>
      <c r="D20" s="74" t="s">
        <v>9</v>
      </c>
      <c r="E20" s="225">
        <v>0</v>
      </c>
      <c r="F20" s="175"/>
    </row>
    <row r="21" spans="1:6" ht="11.25" customHeight="1" thickBot="1" x14ac:dyDescent="0.25">
      <c r="A21" s="69"/>
      <c r="B21" s="78" t="s">
        <v>17</v>
      </c>
      <c r="C21" s="69"/>
      <c r="D21" s="79" t="s">
        <v>1</v>
      </c>
      <c r="E21" s="80">
        <f>SUM(E19:E20)</f>
        <v>26513</v>
      </c>
      <c r="F21" s="76">
        <f>SUM(F19:F20)</f>
        <v>25982.74</v>
      </c>
    </row>
    <row r="22" spans="1:6" ht="11.4" customHeight="1" x14ac:dyDescent="0.2">
      <c r="A22" s="81" t="s">
        <v>99</v>
      </c>
      <c r="B22" s="82"/>
      <c r="D22" s="83"/>
      <c r="E22" s="83"/>
      <c r="F22" s="72"/>
    </row>
    <row r="23" spans="1:6" ht="11.4" customHeight="1" x14ac:dyDescent="0.2">
      <c r="A23" s="69"/>
      <c r="B23" s="102" t="s">
        <v>260</v>
      </c>
      <c r="C23" s="85"/>
      <c r="D23" s="276"/>
      <c r="E23" s="95"/>
      <c r="F23" s="68"/>
    </row>
    <row r="24" spans="1:6" ht="11.4" customHeight="1" x14ac:dyDescent="0.2">
      <c r="A24" s="69"/>
      <c r="B24" s="89" t="s">
        <v>261</v>
      </c>
      <c r="C24" s="16"/>
      <c r="D24" s="5">
        <v>934</v>
      </c>
      <c r="E24" s="90">
        <f t="shared" ref="E24:E25" si="0">C24*D24</f>
        <v>0</v>
      </c>
      <c r="F24" s="76">
        <f>E24-(E24*2%)</f>
        <v>0</v>
      </c>
    </row>
    <row r="25" spans="1:6" ht="11.4" customHeight="1" thickBot="1" x14ac:dyDescent="0.25">
      <c r="A25" s="69"/>
      <c r="B25" s="107" t="s">
        <v>262</v>
      </c>
      <c r="C25" s="17"/>
      <c r="D25" s="8">
        <v>-497</v>
      </c>
      <c r="E25" s="160">
        <f t="shared" si="0"/>
        <v>0</v>
      </c>
      <c r="F25" s="159">
        <f>E25-(E25*2%)</f>
        <v>0</v>
      </c>
    </row>
    <row r="26" spans="1:6" ht="11.4" customHeight="1" x14ac:dyDescent="0.2">
      <c r="A26" s="131"/>
      <c r="B26" s="111" t="s">
        <v>27</v>
      </c>
      <c r="C26" s="18"/>
      <c r="D26" s="112"/>
      <c r="E26" s="112">
        <f>SUM(E24:E25)</f>
        <v>0</v>
      </c>
      <c r="F26" s="112">
        <f>SUM(F24:F25)</f>
        <v>0</v>
      </c>
    </row>
    <row r="27" spans="1:6" ht="11.4" customHeight="1" x14ac:dyDescent="0.2">
      <c r="A27" s="131"/>
      <c r="B27" s="115" t="s">
        <v>98</v>
      </c>
      <c r="C27" s="15"/>
      <c r="D27" s="72"/>
      <c r="E27" s="76">
        <f>E21</f>
        <v>26513</v>
      </c>
      <c r="F27" s="76">
        <f>F21</f>
        <v>25982.74</v>
      </c>
    </row>
    <row r="28" spans="1:6" ht="11.4" customHeight="1" x14ac:dyDescent="0.2">
      <c r="A28" s="130"/>
      <c r="B28" s="115" t="s">
        <v>429</v>
      </c>
      <c r="C28" s="15"/>
      <c r="D28" s="72"/>
      <c r="E28" s="118">
        <f>SUM(E26:E27)</f>
        <v>26513</v>
      </c>
      <c r="F28" s="118">
        <f>SUM(F26:F27)</f>
        <v>25982.74</v>
      </c>
    </row>
    <row r="29" spans="1:6" ht="11.4" customHeight="1" x14ac:dyDescent="0.2">
      <c r="A29" s="131"/>
      <c r="C29" s="15"/>
      <c r="D29" s="72"/>
      <c r="E29" s="72"/>
      <c r="F29" s="72"/>
    </row>
    <row r="30" spans="1:6" ht="11.4" customHeight="1" x14ac:dyDescent="0.2">
      <c r="A30" s="131"/>
      <c r="B30" s="120" t="s">
        <v>430</v>
      </c>
      <c r="C30" s="139">
        <v>0</v>
      </c>
      <c r="D30" s="76">
        <f>(F28*C30)</f>
        <v>0</v>
      </c>
      <c r="E30" s="118">
        <f>E28-D30</f>
        <v>26513</v>
      </c>
      <c r="F30" s="118">
        <f>F28-D30</f>
        <v>25982.74</v>
      </c>
    </row>
    <row r="31" spans="1:6" ht="11.4" customHeight="1" x14ac:dyDescent="0.2">
      <c r="A31" s="131"/>
      <c r="C31" s="15"/>
      <c r="D31" s="72"/>
      <c r="E31" s="72"/>
      <c r="F31" s="72"/>
    </row>
    <row r="32" spans="1:6" ht="11.4" customHeight="1" x14ac:dyDescent="0.2">
      <c r="A32" s="131"/>
      <c r="B32" s="122" t="s">
        <v>100</v>
      </c>
      <c r="C32" s="15"/>
      <c r="D32" s="72"/>
      <c r="E32" s="72"/>
      <c r="F32" s="72"/>
    </row>
    <row r="33" spans="1:6" ht="11.4" customHeight="1" x14ac:dyDescent="0.2">
      <c r="A33" s="131"/>
      <c r="B33" s="123" t="s">
        <v>101</v>
      </c>
      <c r="C33" s="15"/>
      <c r="D33" s="72"/>
      <c r="E33" s="72"/>
      <c r="F33" s="72"/>
    </row>
    <row r="34" spans="1:6" ht="11.4" customHeight="1" x14ac:dyDescent="0.2">
      <c r="A34" s="131"/>
      <c r="B34" s="115"/>
      <c r="C34" s="15"/>
      <c r="D34" s="72"/>
      <c r="E34" s="72"/>
      <c r="F34" s="72"/>
    </row>
    <row r="35" spans="1:6" ht="20.399999999999999" x14ac:dyDescent="0.2">
      <c r="A35" s="131"/>
      <c r="B35" s="120" t="s">
        <v>167</v>
      </c>
      <c r="C35" s="15">
        <v>0</v>
      </c>
      <c r="D35" s="72">
        <v>8</v>
      </c>
      <c r="E35" s="6">
        <f>C35*D35</f>
        <v>0</v>
      </c>
      <c r="F35" s="175">
        <f>C35*D35</f>
        <v>0</v>
      </c>
    </row>
    <row r="36" spans="1:6" ht="11.4" customHeight="1" x14ac:dyDescent="0.2">
      <c r="A36" s="131"/>
      <c r="B36" s="125" t="s">
        <v>1</v>
      </c>
      <c r="E36" s="126">
        <f>SUM(E30:E35)</f>
        <v>26513</v>
      </c>
      <c r="F36" s="126">
        <f>SUM(F30:F35)</f>
        <v>25982.74</v>
      </c>
    </row>
    <row r="37" spans="1:6" ht="11.4" customHeight="1" x14ac:dyDescent="0.2"/>
    <row r="38" spans="1:6" s="45" customFormat="1" ht="22.95" customHeight="1" x14ac:dyDescent="0.2">
      <c r="E38" s="128" t="s">
        <v>428</v>
      </c>
      <c r="F38" s="128" t="s">
        <v>438</v>
      </c>
    </row>
    <row r="39" spans="1:6" ht="11.4" customHeight="1" x14ac:dyDescent="0.2">
      <c r="A39" s="129"/>
      <c r="B39" s="45"/>
    </row>
    <row r="40" spans="1:6" ht="11.4" customHeight="1" x14ac:dyDescent="0.2">
      <c r="A40" s="49"/>
      <c r="B40" s="49"/>
    </row>
    <row r="41" spans="1:6" ht="11.4" customHeight="1" x14ac:dyDescent="0.2">
      <c r="A41" s="49"/>
      <c r="B41" s="129"/>
    </row>
    <row r="42" spans="1:6" x14ac:dyDescent="0.2">
      <c r="A42" s="49"/>
      <c r="B42" s="49"/>
    </row>
    <row r="43" spans="1:6" x14ac:dyDescent="0.2">
      <c r="A43" s="49"/>
      <c r="B43" s="49"/>
    </row>
    <row r="44" spans="1:6" x14ac:dyDescent="0.2">
      <c r="B44" s="49"/>
    </row>
    <row r="45" spans="1:6" x14ac:dyDescent="0.2">
      <c r="A45" s="141"/>
      <c r="B45" s="141"/>
      <c r="C45" s="142"/>
      <c r="D45" s="141"/>
      <c r="E45" s="141"/>
      <c r="F45" s="141"/>
    </row>
    <row r="46" spans="1:6" x14ac:dyDescent="0.2">
      <c r="A46" s="141"/>
      <c r="B46" s="141"/>
      <c r="C46" s="142"/>
      <c r="D46" s="141"/>
      <c r="E46" s="141"/>
      <c r="F46" s="141"/>
    </row>
    <row r="47" spans="1:6" x14ac:dyDescent="0.2">
      <c r="A47" s="141"/>
      <c r="B47" s="141"/>
      <c r="C47" s="142"/>
      <c r="D47" s="141"/>
      <c r="E47" s="141"/>
      <c r="F47" s="141"/>
    </row>
    <row r="48" spans="1:6" x14ac:dyDescent="0.2">
      <c r="A48" s="141"/>
      <c r="B48" s="141"/>
      <c r="C48" s="142"/>
      <c r="D48" s="141"/>
      <c r="E48" s="141"/>
      <c r="F48" s="141"/>
    </row>
    <row r="49" spans="1:6" x14ac:dyDescent="0.2">
      <c r="A49" s="141"/>
      <c r="B49" s="141"/>
      <c r="C49" s="142"/>
      <c r="D49" s="141"/>
      <c r="E49" s="141"/>
      <c r="F49" s="141"/>
    </row>
    <row r="50" spans="1:6" x14ac:dyDescent="0.2">
      <c r="A50" s="141"/>
      <c r="B50" s="141"/>
      <c r="C50" s="142"/>
      <c r="D50" s="141"/>
      <c r="E50" s="141"/>
      <c r="F50" s="141"/>
    </row>
    <row r="51" spans="1:6" x14ac:dyDescent="0.2">
      <c r="A51" s="141"/>
      <c r="B51" s="141"/>
      <c r="C51" s="142"/>
      <c r="D51" s="141"/>
      <c r="E51" s="141"/>
      <c r="F51" s="141"/>
    </row>
    <row r="52" spans="1:6" x14ac:dyDescent="0.2">
      <c r="A52" s="141"/>
      <c r="B52" s="141"/>
      <c r="C52" s="142"/>
      <c r="D52" s="141"/>
      <c r="E52" s="141"/>
      <c r="F52" s="141"/>
    </row>
    <row r="53" spans="1:6" x14ac:dyDescent="0.2">
      <c r="A53" s="141"/>
      <c r="B53" s="141"/>
      <c r="C53" s="142"/>
      <c r="D53" s="141"/>
      <c r="E53" s="141"/>
      <c r="F53" s="141"/>
    </row>
    <row r="54" spans="1:6" x14ac:dyDescent="0.2">
      <c r="A54" s="141"/>
      <c r="B54" s="141"/>
      <c r="C54" s="142"/>
      <c r="D54" s="141"/>
      <c r="E54" s="141"/>
      <c r="F54" s="141"/>
    </row>
    <row r="55" spans="1:6" x14ac:dyDescent="0.2">
      <c r="A55" s="141"/>
      <c r="B55" s="141"/>
      <c r="C55" s="142"/>
      <c r="D55" s="141"/>
      <c r="E55" s="141"/>
      <c r="F55" s="141"/>
    </row>
    <row r="56" spans="1:6" x14ac:dyDescent="0.2">
      <c r="A56" s="141"/>
      <c r="B56" s="141"/>
      <c r="C56" s="142"/>
      <c r="D56" s="141"/>
      <c r="E56" s="141"/>
      <c r="F56" s="141"/>
    </row>
    <row r="57" spans="1:6" x14ac:dyDescent="0.2">
      <c r="A57" s="141"/>
      <c r="B57" s="141"/>
      <c r="C57" s="142"/>
      <c r="D57" s="141"/>
      <c r="E57" s="141"/>
      <c r="F57" s="141"/>
    </row>
    <row r="58" spans="1:6" x14ac:dyDescent="0.2">
      <c r="A58" s="141"/>
      <c r="B58" s="141"/>
      <c r="C58" s="142"/>
      <c r="D58" s="141"/>
      <c r="E58" s="141"/>
      <c r="F58" s="141"/>
    </row>
    <row r="59" spans="1:6" x14ac:dyDescent="0.2">
      <c r="A59" s="141"/>
      <c r="B59" s="141"/>
      <c r="C59" s="142"/>
      <c r="D59" s="141"/>
      <c r="E59" s="141"/>
      <c r="F59" s="141"/>
    </row>
    <row r="60" spans="1:6" x14ac:dyDescent="0.2">
      <c r="A60" s="141"/>
      <c r="B60" s="141"/>
      <c r="C60" s="142"/>
      <c r="D60" s="141"/>
      <c r="E60" s="141"/>
      <c r="F60" s="141"/>
    </row>
    <row r="61" spans="1:6" x14ac:dyDescent="0.2">
      <c r="A61" s="141"/>
      <c r="B61" s="141"/>
      <c r="C61" s="142"/>
      <c r="D61" s="141"/>
      <c r="E61" s="141"/>
      <c r="F61" s="141"/>
    </row>
    <row r="62" spans="1:6" x14ac:dyDescent="0.2">
      <c r="A62" s="141"/>
      <c r="B62" s="141"/>
      <c r="C62" s="142"/>
      <c r="D62" s="141"/>
      <c r="E62" s="141"/>
      <c r="F62" s="141"/>
    </row>
    <row r="63" spans="1:6" x14ac:dyDescent="0.2">
      <c r="A63" s="141"/>
      <c r="B63" s="141"/>
      <c r="C63" s="142"/>
      <c r="D63" s="141"/>
      <c r="E63" s="141"/>
      <c r="F63" s="141"/>
    </row>
    <row r="64" spans="1:6" x14ac:dyDescent="0.2">
      <c r="A64" s="141"/>
      <c r="B64" s="141"/>
      <c r="C64" s="142"/>
      <c r="D64" s="141"/>
      <c r="E64" s="141"/>
      <c r="F64" s="141"/>
    </row>
  </sheetData>
  <sheetProtection sheet="1" objects="1" scenarios="1"/>
  <mergeCells count="12">
    <mergeCell ref="B18:E18"/>
    <mergeCell ref="C8:D8"/>
    <mergeCell ref="A10:B10"/>
    <mergeCell ref="C10:E10"/>
    <mergeCell ref="A11:B11"/>
    <mergeCell ref="A12:B12"/>
    <mergeCell ref="A13:B13"/>
    <mergeCell ref="C7:D7"/>
    <mergeCell ref="C4:D4"/>
    <mergeCell ref="C5:D5"/>
    <mergeCell ref="C6:D6"/>
    <mergeCell ref="E1:G1"/>
  </mergeCells>
  <pageMargins left="0.25" right="0.25" top="0.75" bottom="0.75" header="0.3" footer="0.3"/>
  <pageSetup orientation="portrait" r:id="rId1"/>
  <rowBreaks count="1" manualBreakCount="1">
    <brk id="21"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DA3EB-7D80-4757-BAA2-77C25611CB55}">
  <dimension ref="A1:F67"/>
  <sheetViews>
    <sheetView zoomScale="120" zoomScaleNormal="120" workbookViewId="0">
      <selection activeCell="E2" sqref="E2"/>
    </sheetView>
  </sheetViews>
  <sheetFormatPr defaultRowHeight="14.4" x14ac:dyDescent="0.3"/>
  <cols>
    <col min="1" max="1" width="12" customWidth="1"/>
    <col min="2" max="2" width="60.6640625" customWidth="1"/>
    <col min="3" max="3" width="4.88671875" customWidth="1"/>
    <col min="4" max="4" width="13.109375" customWidth="1"/>
    <col min="5" max="5" width="13.6640625" customWidth="1"/>
    <col min="6" max="6" width="12.6640625" customWidth="1"/>
  </cols>
  <sheetData>
    <row r="1" spans="1:6" s="277" customFormat="1" ht="50.4" customHeight="1" x14ac:dyDescent="0.25"/>
    <row r="2" spans="1:6" s="40" customFormat="1" ht="10.199999999999999" x14ac:dyDescent="0.2">
      <c r="A2" s="23">
        <v>45631</v>
      </c>
      <c r="B2" s="278"/>
      <c r="C2" s="187"/>
      <c r="D2" s="187"/>
      <c r="E2" s="187"/>
    </row>
    <row r="3" spans="1:6" s="45" customFormat="1" ht="11.4" customHeight="1" x14ac:dyDescent="0.2">
      <c r="A3" s="186" t="s">
        <v>3</v>
      </c>
      <c r="B3" s="187"/>
      <c r="C3" s="279"/>
      <c r="D3" s="187"/>
      <c r="E3" s="280" t="s">
        <v>2</v>
      </c>
    </row>
    <row r="4" spans="1:6" s="40" customFormat="1" ht="11.4" customHeight="1" x14ac:dyDescent="0.2">
      <c r="A4" s="281" t="s">
        <v>140</v>
      </c>
      <c r="B4" s="10"/>
      <c r="C4" s="436" t="s">
        <v>22</v>
      </c>
      <c r="D4" s="437"/>
      <c r="E4" s="12"/>
    </row>
    <row r="5" spans="1:6" s="40" customFormat="1" ht="11.4" customHeight="1" x14ac:dyDescent="0.2">
      <c r="A5" s="281" t="s">
        <v>141</v>
      </c>
      <c r="B5" s="10"/>
      <c r="C5" s="436" t="s">
        <v>23</v>
      </c>
      <c r="D5" s="437"/>
      <c r="E5" s="13"/>
    </row>
    <row r="6" spans="1:6" s="40" customFormat="1" ht="23.1" customHeight="1" x14ac:dyDescent="0.2">
      <c r="A6" s="282" t="s">
        <v>142</v>
      </c>
      <c r="B6" s="10"/>
      <c r="C6" s="436" t="s">
        <v>21</v>
      </c>
      <c r="D6" s="437"/>
      <c r="E6" s="13"/>
    </row>
    <row r="7" spans="1:6" s="40" customFormat="1" ht="11.4" customHeight="1" x14ac:dyDescent="0.2">
      <c r="A7" s="281" t="s">
        <v>143</v>
      </c>
      <c r="B7" s="10"/>
      <c r="C7" s="436" t="s">
        <v>24</v>
      </c>
      <c r="D7" s="437"/>
      <c r="E7" s="12"/>
    </row>
    <row r="8" spans="1:6" s="40" customFormat="1" ht="23.1" customHeight="1" x14ac:dyDescent="0.2">
      <c r="A8" s="282" t="s">
        <v>163</v>
      </c>
      <c r="B8" s="11"/>
      <c r="C8" s="436" t="s">
        <v>4</v>
      </c>
      <c r="D8" s="437"/>
      <c r="E8" s="13"/>
    </row>
    <row r="9" spans="1:6" s="40" customFormat="1" ht="11.4" customHeight="1" x14ac:dyDescent="0.2">
      <c r="C9" s="45"/>
    </row>
    <row r="10" spans="1:6" s="40" customFormat="1" ht="11.4" customHeight="1" x14ac:dyDescent="0.2">
      <c r="A10" s="424" t="s">
        <v>5</v>
      </c>
      <c r="B10" s="425"/>
      <c r="C10" s="425"/>
      <c r="D10" s="425"/>
      <c r="E10" s="425"/>
    </row>
    <row r="11" spans="1:6" s="40" customFormat="1" ht="11.4" customHeight="1" x14ac:dyDescent="0.2">
      <c r="A11" s="443" t="s">
        <v>25</v>
      </c>
      <c r="B11" s="443"/>
      <c r="C11" s="188"/>
      <c r="D11" s="188"/>
      <c r="E11" s="188"/>
    </row>
    <row r="12" spans="1:6" s="40" customFormat="1" ht="11.4" customHeight="1" x14ac:dyDescent="0.2">
      <c r="A12" s="444" t="s">
        <v>139</v>
      </c>
      <c r="B12" s="444"/>
      <c r="C12" s="188"/>
      <c r="D12" s="188"/>
      <c r="E12" s="188"/>
    </row>
    <row r="13" spans="1:6" s="40" customFormat="1" ht="11.4" customHeight="1" x14ac:dyDescent="0.2">
      <c r="A13" s="444" t="s">
        <v>26</v>
      </c>
      <c r="B13" s="444"/>
      <c r="C13" s="188"/>
      <c r="D13" s="188"/>
      <c r="E13" s="188"/>
    </row>
    <row r="14" spans="1:6" s="40" customFormat="1" ht="11.4" customHeight="1" x14ac:dyDescent="0.2">
      <c r="A14" s="186"/>
      <c r="B14" s="186"/>
      <c r="C14" s="190"/>
      <c r="D14" s="187"/>
      <c r="E14" s="187"/>
    </row>
    <row r="15" spans="1:6" s="40" customFormat="1" ht="20.399999999999999" x14ac:dyDescent="0.2">
      <c r="A15" s="192" t="s">
        <v>0</v>
      </c>
      <c r="B15" s="193" t="s">
        <v>6</v>
      </c>
      <c r="C15" s="193" t="s">
        <v>20</v>
      </c>
      <c r="D15" s="193" t="s">
        <v>427</v>
      </c>
      <c r="E15" s="193" t="s">
        <v>433</v>
      </c>
      <c r="F15" s="1" t="s">
        <v>437</v>
      </c>
    </row>
    <row r="16" spans="1:6" s="40" customFormat="1" ht="68.25" customHeight="1" x14ac:dyDescent="0.2">
      <c r="A16" s="196" t="s">
        <v>263</v>
      </c>
      <c r="B16" s="60" t="s">
        <v>264</v>
      </c>
      <c r="C16" s="14">
        <v>1</v>
      </c>
      <c r="D16" s="61">
        <v>66451</v>
      </c>
      <c r="E16" s="2">
        <f>C16*D16</f>
        <v>66451</v>
      </c>
      <c r="F16" s="97">
        <f>E16-(E16*2%)</f>
        <v>65121.98</v>
      </c>
    </row>
    <row r="17" spans="1:6" s="40" customFormat="1" ht="10.199999999999999" hidden="1" x14ac:dyDescent="0.2">
      <c r="A17" s="196"/>
      <c r="B17" s="197" t="s">
        <v>63</v>
      </c>
      <c r="C17" s="283"/>
      <c r="D17" s="3"/>
      <c r="E17" s="199"/>
      <c r="F17" s="72"/>
    </row>
    <row r="18" spans="1:6" s="40" customFormat="1" ht="210" customHeight="1" x14ac:dyDescent="0.2">
      <c r="A18" s="167"/>
      <c r="B18" s="432"/>
      <c r="C18" s="433"/>
      <c r="D18" s="433"/>
      <c r="E18" s="433"/>
      <c r="F18" s="72"/>
    </row>
    <row r="19" spans="1:6" s="40" customFormat="1" ht="11.4" customHeight="1" x14ac:dyDescent="0.2">
      <c r="A19" s="167"/>
      <c r="B19" s="168"/>
      <c r="C19" s="14"/>
      <c r="D19" s="200" t="s">
        <v>8</v>
      </c>
      <c r="E19" s="61">
        <f>SUM(E16)</f>
        <v>66451</v>
      </c>
      <c r="F19" s="76">
        <f>F16</f>
        <v>65121.98</v>
      </c>
    </row>
    <row r="20" spans="1:6" s="40" customFormat="1" ht="11.4" customHeight="1" thickBot="1" x14ac:dyDescent="0.25">
      <c r="A20" s="167"/>
      <c r="B20" s="168" t="s">
        <v>2</v>
      </c>
      <c r="C20" s="14"/>
      <c r="D20" s="200" t="s">
        <v>9</v>
      </c>
      <c r="E20" s="4"/>
      <c r="F20" s="76"/>
    </row>
    <row r="21" spans="1:6" s="40" customFormat="1" ht="11.25" customHeight="1" thickBot="1" x14ac:dyDescent="0.25">
      <c r="A21" s="167"/>
      <c r="B21" s="284" t="s">
        <v>17</v>
      </c>
      <c r="C21" s="14"/>
      <c r="D21" s="206" t="s">
        <v>1</v>
      </c>
      <c r="E21" s="76">
        <f>SUM(E19:E20)</f>
        <v>66451</v>
      </c>
      <c r="F21" s="76">
        <f>SUM(F19:F20)</f>
        <v>65121.98</v>
      </c>
    </row>
    <row r="22" spans="1:6" s="40" customFormat="1" ht="11.4" customHeight="1" x14ac:dyDescent="0.2">
      <c r="A22" s="207" t="s">
        <v>99</v>
      </c>
      <c r="B22" s="208"/>
      <c r="C22" s="15"/>
      <c r="D22" s="285"/>
      <c r="E22" s="285"/>
      <c r="F22" s="72"/>
    </row>
    <row r="23" spans="1:6" s="40" customFormat="1" ht="11.4" customHeight="1" x14ac:dyDescent="0.2">
      <c r="A23" s="167"/>
      <c r="B23" s="286" t="s">
        <v>265</v>
      </c>
      <c r="C23" s="15"/>
      <c r="D23" s="276"/>
      <c r="E23" s="92"/>
      <c r="F23" s="68"/>
    </row>
    <row r="24" spans="1:6" s="40" customFormat="1" ht="11.4" customHeight="1" x14ac:dyDescent="0.2">
      <c r="A24" s="167"/>
      <c r="B24" s="287" t="s">
        <v>261</v>
      </c>
      <c r="C24" s="16"/>
      <c r="D24" s="5">
        <v>1868</v>
      </c>
      <c r="E24" s="6">
        <f t="shared" ref="E24" si="0">C24*D24</f>
        <v>0</v>
      </c>
      <c r="F24" s="76">
        <f>E24-(E24*2%)</f>
        <v>0</v>
      </c>
    </row>
    <row r="25" spans="1:6" s="40" customFormat="1" ht="11.4" customHeight="1" x14ac:dyDescent="0.2">
      <c r="A25" s="167"/>
      <c r="B25" s="288"/>
      <c r="C25" s="16"/>
      <c r="D25" s="7"/>
      <c r="E25" s="6"/>
      <c r="F25" s="72"/>
    </row>
    <row r="26" spans="1:6" s="40" customFormat="1" ht="11.4" customHeight="1" x14ac:dyDescent="0.2">
      <c r="A26" s="167"/>
      <c r="B26" s="286" t="s">
        <v>266</v>
      </c>
      <c r="C26" s="15"/>
      <c r="D26" s="276"/>
      <c r="E26" s="92"/>
      <c r="F26" s="68"/>
    </row>
    <row r="27" spans="1:6" s="40" customFormat="1" ht="11.4" customHeight="1" x14ac:dyDescent="0.2">
      <c r="A27" s="168"/>
      <c r="B27" s="287" t="s">
        <v>373</v>
      </c>
      <c r="C27" s="16"/>
      <c r="D27" s="5">
        <v>854</v>
      </c>
      <c r="E27" s="6">
        <f t="shared" ref="E27:E28" si="1">C27*D27</f>
        <v>0</v>
      </c>
      <c r="F27" s="76">
        <f t="shared" ref="F27:F28" si="2">E27-(E27*2%)</f>
        <v>0</v>
      </c>
    </row>
    <row r="28" spans="1:6" s="40" customFormat="1" ht="11.4" customHeight="1" thickBot="1" x14ac:dyDescent="0.25">
      <c r="A28" s="168"/>
      <c r="B28" s="289" t="s">
        <v>374</v>
      </c>
      <c r="C28" s="17"/>
      <c r="D28" s="8">
        <v>2599</v>
      </c>
      <c r="E28" s="9">
        <f t="shared" si="1"/>
        <v>0</v>
      </c>
      <c r="F28" s="159">
        <f t="shared" si="2"/>
        <v>0</v>
      </c>
    </row>
    <row r="29" spans="1:6" s="40" customFormat="1" ht="11.4" customHeight="1" x14ac:dyDescent="0.2">
      <c r="A29" s="131"/>
      <c r="B29" s="214" t="s">
        <v>27</v>
      </c>
      <c r="C29" s="18"/>
      <c r="D29" s="112"/>
      <c r="E29" s="112">
        <f>SUM(E24:E28)</f>
        <v>0</v>
      </c>
      <c r="F29" s="112">
        <f>SUM(F24:F28)</f>
        <v>0</v>
      </c>
    </row>
    <row r="30" spans="1:6" s="40" customFormat="1" ht="11.4" customHeight="1" x14ac:dyDescent="0.2">
      <c r="A30" s="131"/>
      <c r="B30" s="115" t="s">
        <v>98</v>
      </c>
      <c r="C30" s="15"/>
      <c r="D30" s="72"/>
      <c r="E30" s="76">
        <f>E21</f>
        <v>66451</v>
      </c>
      <c r="F30" s="76">
        <f>F21</f>
        <v>65121.98</v>
      </c>
    </row>
    <row r="31" spans="1:6" s="40" customFormat="1" ht="11.4" customHeight="1" x14ac:dyDescent="0.2">
      <c r="A31" s="130"/>
      <c r="B31" s="115" t="s">
        <v>429</v>
      </c>
      <c r="C31" s="15"/>
      <c r="D31" s="72"/>
      <c r="E31" s="118">
        <f>SUM(E29:E30)</f>
        <v>66451</v>
      </c>
      <c r="F31" s="118">
        <f>SUM(F29:F30)</f>
        <v>65121.98</v>
      </c>
    </row>
    <row r="32" spans="1:6" s="40" customFormat="1" ht="11.4" customHeight="1" x14ac:dyDescent="0.2">
      <c r="A32" s="131"/>
      <c r="C32" s="15"/>
      <c r="D32" s="72"/>
      <c r="E32" s="72"/>
      <c r="F32" s="72"/>
    </row>
    <row r="33" spans="1:6" s="40" customFormat="1" ht="11.4" customHeight="1" x14ac:dyDescent="0.2">
      <c r="A33" s="131"/>
      <c r="B33" s="172" t="s">
        <v>430</v>
      </c>
      <c r="C33" s="19">
        <v>0</v>
      </c>
      <c r="D33" s="76">
        <f>(F31*C33)</f>
        <v>0</v>
      </c>
      <c r="E33" s="118">
        <f>E31-D33</f>
        <v>66451</v>
      </c>
      <c r="F33" s="118">
        <f>F31-D33</f>
        <v>65121.98</v>
      </c>
    </row>
    <row r="34" spans="1:6" s="40" customFormat="1" ht="11.4" customHeight="1" x14ac:dyDescent="0.2">
      <c r="A34" s="131"/>
      <c r="C34" s="20"/>
      <c r="D34" s="72"/>
      <c r="E34" s="72"/>
      <c r="F34" s="72"/>
    </row>
    <row r="35" spans="1:6" s="40" customFormat="1" ht="11.4" customHeight="1" x14ac:dyDescent="0.2">
      <c r="A35" s="131"/>
      <c r="B35" s="215" t="s">
        <v>100</v>
      </c>
      <c r="C35" s="20"/>
      <c r="D35" s="72"/>
      <c r="E35" s="72"/>
      <c r="F35" s="72"/>
    </row>
    <row r="36" spans="1:6" s="40" customFormat="1" ht="11.4" customHeight="1" x14ac:dyDescent="0.2">
      <c r="A36" s="131"/>
      <c r="B36" s="216" t="s">
        <v>101</v>
      </c>
      <c r="C36" s="20"/>
      <c r="D36" s="72"/>
      <c r="E36" s="72"/>
      <c r="F36" s="72"/>
    </row>
    <row r="37" spans="1:6" s="40" customFormat="1" ht="11.4" customHeight="1" x14ac:dyDescent="0.2">
      <c r="A37" s="131"/>
      <c r="B37" s="115"/>
      <c r="C37" s="20"/>
      <c r="D37" s="72"/>
      <c r="E37" s="72"/>
      <c r="F37" s="72"/>
    </row>
    <row r="38" spans="1:6" s="40" customFormat="1" ht="20.399999999999999" x14ac:dyDescent="0.2">
      <c r="A38" s="131"/>
      <c r="B38" s="172" t="s">
        <v>167</v>
      </c>
      <c r="C38" s="15">
        <v>0</v>
      </c>
      <c r="D38" s="76">
        <v>8</v>
      </c>
      <c r="E38" s="6">
        <f>C38*D38</f>
        <v>0</v>
      </c>
      <c r="F38" s="76">
        <f>C38*D38</f>
        <v>0</v>
      </c>
    </row>
    <row r="39" spans="1:6" s="40" customFormat="1" ht="11.4" customHeight="1" x14ac:dyDescent="0.2">
      <c r="A39" s="131"/>
      <c r="B39" s="125" t="s">
        <v>1</v>
      </c>
      <c r="E39" s="126">
        <f>SUM(E33:E38)</f>
        <v>66451</v>
      </c>
      <c r="F39" s="126">
        <f>SUM(F33:F38)</f>
        <v>65121.98</v>
      </c>
    </row>
    <row r="40" spans="1:6" s="40" customFormat="1" ht="11.4" customHeight="1" x14ac:dyDescent="0.2"/>
    <row r="41" spans="1:6" s="45" customFormat="1" ht="22.95" customHeight="1" x14ac:dyDescent="0.2">
      <c r="E41" s="290" t="s">
        <v>428</v>
      </c>
      <c r="F41" s="128" t="s">
        <v>438</v>
      </c>
    </row>
    <row r="42" spans="1:6" s="40" customFormat="1" ht="11.4" customHeight="1" x14ac:dyDescent="0.2">
      <c r="A42" s="291"/>
      <c r="B42" s="45"/>
    </row>
    <row r="43" spans="1:6" s="40" customFormat="1" ht="11.4" customHeight="1" x14ac:dyDescent="0.2">
      <c r="A43" s="187"/>
      <c r="B43" s="187"/>
      <c r="C43" s="45"/>
    </row>
    <row r="44" spans="1:6" s="40" customFormat="1" ht="11.4" customHeight="1" x14ac:dyDescent="0.2">
      <c r="A44" s="187"/>
      <c r="B44" s="291"/>
      <c r="C44" s="45"/>
    </row>
    <row r="45" spans="1:6" s="40" customFormat="1" ht="10.199999999999999" x14ac:dyDescent="0.2">
      <c r="A45" s="187"/>
      <c r="B45" s="187"/>
    </row>
    <row r="46" spans="1:6" x14ac:dyDescent="0.3">
      <c r="A46" s="187"/>
      <c r="B46" s="187"/>
    </row>
    <row r="48" spans="1:6" x14ac:dyDescent="0.3">
      <c r="A48" s="21"/>
      <c r="B48" s="21"/>
      <c r="C48" s="21"/>
      <c r="D48" s="21"/>
      <c r="E48" s="21"/>
      <c r="F48" s="21"/>
    </row>
    <row r="49" spans="1:6" x14ac:dyDescent="0.3">
      <c r="A49" s="21"/>
      <c r="B49" s="21"/>
      <c r="C49" s="21"/>
      <c r="D49" s="21"/>
      <c r="E49" s="21"/>
      <c r="F49" s="21"/>
    </row>
    <row r="50" spans="1:6" x14ac:dyDescent="0.3">
      <c r="A50" s="21"/>
      <c r="B50" s="21"/>
      <c r="C50" s="21"/>
      <c r="D50" s="21"/>
      <c r="E50" s="21"/>
      <c r="F50" s="21"/>
    </row>
    <row r="51" spans="1:6" x14ac:dyDescent="0.3">
      <c r="A51" s="21"/>
      <c r="B51" s="21"/>
      <c r="C51" s="21"/>
      <c r="D51" s="21"/>
      <c r="E51" s="21"/>
      <c r="F51" s="21"/>
    </row>
    <row r="52" spans="1:6" x14ac:dyDescent="0.3">
      <c r="A52" s="21"/>
      <c r="B52" s="21"/>
      <c r="C52" s="21"/>
      <c r="D52" s="21"/>
      <c r="E52" s="21"/>
      <c r="F52" s="21"/>
    </row>
    <row r="53" spans="1:6" x14ac:dyDescent="0.3">
      <c r="A53" s="21"/>
      <c r="B53" s="21"/>
      <c r="C53" s="21"/>
      <c r="D53" s="21"/>
      <c r="E53" s="21"/>
      <c r="F53" s="21"/>
    </row>
    <row r="54" spans="1:6" x14ac:dyDescent="0.3">
      <c r="A54" s="21"/>
      <c r="B54" s="21"/>
      <c r="C54" s="21"/>
      <c r="D54" s="21"/>
      <c r="E54" s="21"/>
      <c r="F54" s="21"/>
    </row>
    <row r="55" spans="1:6" x14ac:dyDescent="0.3">
      <c r="A55" s="21"/>
      <c r="B55" s="21"/>
      <c r="C55" s="21"/>
      <c r="D55" s="21"/>
      <c r="E55" s="21"/>
      <c r="F55" s="21"/>
    </row>
    <row r="56" spans="1:6" x14ac:dyDescent="0.3">
      <c r="A56" s="21"/>
      <c r="B56" s="21"/>
      <c r="C56" s="21"/>
      <c r="D56" s="21"/>
      <c r="E56" s="21"/>
      <c r="F56" s="21"/>
    </row>
    <row r="57" spans="1:6" x14ac:dyDescent="0.3">
      <c r="A57" s="21"/>
      <c r="B57" s="21"/>
      <c r="C57" s="21"/>
      <c r="D57" s="21"/>
      <c r="E57" s="21"/>
      <c r="F57" s="21"/>
    </row>
    <row r="58" spans="1:6" x14ac:dyDescent="0.3">
      <c r="A58" s="21"/>
      <c r="B58" s="21"/>
      <c r="C58" s="21"/>
      <c r="D58" s="21"/>
      <c r="E58" s="21"/>
      <c r="F58" s="21"/>
    </row>
    <row r="59" spans="1:6" x14ac:dyDescent="0.3">
      <c r="A59" s="21"/>
      <c r="B59" s="21"/>
      <c r="C59" s="21"/>
      <c r="D59" s="21"/>
      <c r="E59" s="21"/>
      <c r="F59" s="21"/>
    </row>
    <row r="60" spans="1:6" x14ac:dyDescent="0.3">
      <c r="A60" s="21"/>
      <c r="B60" s="21"/>
      <c r="C60" s="21"/>
      <c r="D60" s="21"/>
      <c r="E60" s="21"/>
      <c r="F60" s="21"/>
    </row>
    <row r="61" spans="1:6" x14ac:dyDescent="0.3">
      <c r="A61" s="21"/>
      <c r="B61" s="21"/>
      <c r="C61" s="21"/>
      <c r="D61" s="21"/>
      <c r="E61" s="21"/>
      <c r="F61" s="21"/>
    </row>
    <row r="62" spans="1:6" x14ac:dyDescent="0.3">
      <c r="A62" s="21"/>
      <c r="B62" s="21"/>
      <c r="C62" s="21"/>
      <c r="D62" s="21"/>
      <c r="E62" s="21"/>
      <c r="F62" s="21"/>
    </row>
    <row r="63" spans="1:6" x14ac:dyDescent="0.3">
      <c r="A63" s="21"/>
      <c r="B63" s="21"/>
      <c r="C63" s="21"/>
      <c r="D63" s="21"/>
      <c r="E63" s="21"/>
      <c r="F63" s="21"/>
    </row>
    <row r="64" spans="1:6" x14ac:dyDescent="0.3">
      <c r="A64" s="21"/>
      <c r="B64" s="21"/>
      <c r="C64" s="21"/>
      <c r="D64" s="21"/>
      <c r="E64" s="21"/>
      <c r="F64" s="21"/>
    </row>
    <row r="65" spans="1:6" x14ac:dyDescent="0.3">
      <c r="A65" s="21"/>
      <c r="B65" s="21"/>
      <c r="C65" s="21"/>
      <c r="D65" s="21"/>
      <c r="E65" s="21"/>
      <c r="F65" s="21"/>
    </row>
    <row r="66" spans="1:6" x14ac:dyDescent="0.3">
      <c r="A66" s="21"/>
      <c r="B66" s="21"/>
      <c r="C66" s="21"/>
      <c r="D66" s="21"/>
      <c r="E66" s="21"/>
      <c r="F66" s="21"/>
    </row>
    <row r="67" spans="1:6" x14ac:dyDescent="0.3">
      <c r="A67" s="21"/>
      <c r="B67" s="21"/>
      <c r="C67" s="21"/>
      <c r="D67" s="21"/>
      <c r="E67" s="21"/>
      <c r="F67" s="21"/>
    </row>
  </sheetData>
  <sheetProtection sheet="1" objects="1" scenarios="1"/>
  <mergeCells count="11">
    <mergeCell ref="B18:E18"/>
    <mergeCell ref="C4:D4"/>
    <mergeCell ref="C5:D5"/>
    <mergeCell ref="C6:D6"/>
    <mergeCell ref="C7:D7"/>
    <mergeCell ref="C8:D8"/>
    <mergeCell ref="A10:B10"/>
    <mergeCell ref="C10:E10"/>
    <mergeCell ref="A11:B11"/>
    <mergeCell ref="A12:B12"/>
    <mergeCell ref="A13:B1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36"/>
  <sheetViews>
    <sheetView showGridLines="0" zoomScale="120" zoomScaleNormal="120" zoomScalePageLayoutView="130" workbookViewId="0">
      <selection activeCell="E2" sqref="E2"/>
    </sheetView>
  </sheetViews>
  <sheetFormatPr defaultColWidth="35.88671875" defaultRowHeight="10.199999999999999" x14ac:dyDescent="0.2"/>
  <cols>
    <col min="1" max="1" width="11.88671875" style="40" customWidth="1"/>
    <col min="2" max="2" width="60.6640625" style="40" customWidth="1"/>
    <col min="3" max="3" width="4.88671875" style="45" customWidth="1"/>
    <col min="4" max="4" width="13.44140625" style="40" customWidth="1"/>
    <col min="5" max="5" width="13.6640625" style="40" customWidth="1"/>
    <col min="6" max="6" width="12.6640625" style="40" customWidth="1"/>
    <col min="7" max="7" width="9.88671875" style="40" bestFit="1" customWidth="1"/>
    <col min="8" max="8" width="20.109375" style="40" customWidth="1"/>
    <col min="9" max="16384" width="35.88671875" style="40"/>
  </cols>
  <sheetData>
    <row r="1" spans="1:7" s="22" customFormat="1" ht="49.95" customHeight="1" x14ac:dyDescent="0.3">
      <c r="C1" s="24"/>
      <c r="E1" s="420"/>
      <c r="F1" s="420"/>
      <c r="G1" s="420"/>
    </row>
    <row r="2" spans="1:7" x14ac:dyDescent="0.2">
      <c r="A2" s="23">
        <v>45631</v>
      </c>
      <c r="B2" s="36"/>
      <c r="C2" s="37"/>
      <c r="D2" s="38"/>
      <c r="E2" s="39"/>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9" spans="1:7" ht="11.4" customHeight="1" x14ac:dyDescent="0.2"/>
    <row r="10" spans="1:7" ht="11.4" customHeight="1" x14ac:dyDescent="0.2">
      <c r="A10" s="435" t="s">
        <v>5</v>
      </c>
      <c r="B10" s="434"/>
      <c r="C10" s="434"/>
      <c r="D10" s="434"/>
      <c r="E10" s="434"/>
    </row>
    <row r="11" spans="1:7" ht="11.4" customHeight="1" x14ac:dyDescent="0.2">
      <c r="A11" s="430" t="s">
        <v>25</v>
      </c>
      <c r="B11" s="430"/>
      <c r="C11" s="51"/>
      <c r="D11" s="51"/>
      <c r="E11" s="51"/>
    </row>
    <row r="12" spans="1:7" ht="11.4" customHeight="1" x14ac:dyDescent="0.2">
      <c r="A12" s="431" t="s">
        <v>139</v>
      </c>
      <c r="B12" s="431"/>
      <c r="C12" s="51"/>
      <c r="D12" s="51"/>
      <c r="E12" s="51"/>
    </row>
    <row r="13" spans="1:7" ht="11.4" customHeight="1" x14ac:dyDescent="0.2">
      <c r="A13" s="431" t="s">
        <v>26</v>
      </c>
      <c r="B13" s="431"/>
      <c r="C13" s="51"/>
      <c r="D13" s="51"/>
      <c r="E13" s="51"/>
      <c r="F13" s="53"/>
    </row>
    <row r="14" spans="1:7" ht="11.4" customHeight="1" x14ac:dyDescent="0.2">
      <c r="A14" s="48"/>
      <c r="B14" s="48"/>
      <c r="C14" s="54"/>
      <c r="D14" s="49"/>
      <c r="E14" s="49"/>
      <c r="F14" s="55"/>
    </row>
    <row r="15" spans="1:7" ht="20.399999999999999" x14ac:dyDescent="0.2">
      <c r="A15" s="56" t="s">
        <v>0</v>
      </c>
      <c r="B15" s="57" t="s">
        <v>6</v>
      </c>
      <c r="C15" s="57" t="s">
        <v>20</v>
      </c>
      <c r="D15" s="57" t="s">
        <v>427</v>
      </c>
      <c r="E15" s="58" t="s">
        <v>436</v>
      </c>
      <c r="F15" s="1" t="s">
        <v>437</v>
      </c>
    </row>
    <row r="16" spans="1:7" ht="189" customHeight="1" x14ac:dyDescent="0.2">
      <c r="A16" s="59" t="s">
        <v>120</v>
      </c>
      <c r="B16" s="60" t="s">
        <v>393</v>
      </c>
      <c r="C16" s="137">
        <v>1</v>
      </c>
      <c r="D16" s="61">
        <v>934132</v>
      </c>
      <c r="E16" s="62">
        <f>C16*D16</f>
        <v>934132</v>
      </c>
      <c r="F16" s="63">
        <f>E16-(E16*2%)</f>
        <v>915449.36</v>
      </c>
    </row>
    <row r="17" spans="1:8" x14ac:dyDescent="0.2">
      <c r="A17" s="64"/>
      <c r="B17" s="65" t="s">
        <v>63</v>
      </c>
      <c r="C17" s="66"/>
      <c r="D17" s="3"/>
      <c r="E17" s="67"/>
      <c r="F17" s="68"/>
    </row>
    <row r="18" spans="1:8" ht="269.25" customHeight="1" x14ac:dyDescent="0.2">
      <c r="A18" s="69"/>
      <c r="B18" s="432"/>
      <c r="C18" s="433"/>
      <c r="D18" s="433"/>
      <c r="E18" s="433"/>
      <c r="F18" s="72"/>
    </row>
    <row r="19" spans="1:8" ht="11.4" customHeight="1" x14ac:dyDescent="0.2">
      <c r="A19" s="69"/>
      <c r="B19" s="73"/>
      <c r="C19" s="69"/>
      <c r="D19" s="74" t="s">
        <v>8</v>
      </c>
      <c r="E19" s="75">
        <f>SUM(E16)</f>
        <v>934132</v>
      </c>
      <c r="F19" s="76">
        <f>SUM(F16)</f>
        <v>915449.36</v>
      </c>
    </row>
    <row r="20" spans="1:8" ht="11.4" customHeight="1" thickBot="1" x14ac:dyDescent="0.25">
      <c r="A20" s="69"/>
      <c r="B20" s="73" t="s">
        <v>2</v>
      </c>
      <c r="C20" s="69"/>
      <c r="D20" s="74" t="s">
        <v>9</v>
      </c>
      <c r="E20" s="77">
        <v>0</v>
      </c>
      <c r="F20" s="72"/>
    </row>
    <row r="21" spans="1:8" ht="11.4" customHeight="1" thickBot="1" x14ac:dyDescent="0.25">
      <c r="A21" s="69"/>
      <c r="B21" s="78" t="s">
        <v>17</v>
      </c>
      <c r="C21" s="69"/>
      <c r="D21" s="79" t="s">
        <v>1</v>
      </c>
      <c r="E21" s="80">
        <f>SUM(E19:E20)</f>
        <v>934132</v>
      </c>
      <c r="F21" s="76">
        <f>SUM(F19:F20)</f>
        <v>915449.36</v>
      </c>
    </row>
    <row r="22" spans="1:8" ht="11.4" customHeight="1" x14ac:dyDescent="0.2">
      <c r="A22" s="81" t="s">
        <v>99</v>
      </c>
      <c r="B22" s="82"/>
      <c r="D22" s="83"/>
      <c r="E22" s="83"/>
      <c r="F22" s="72"/>
    </row>
    <row r="23" spans="1:8" ht="11.4" customHeight="1" x14ac:dyDescent="0.2">
      <c r="A23" s="69"/>
      <c r="B23" s="84" t="s">
        <v>66</v>
      </c>
      <c r="C23" s="85"/>
      <c r="D23" s="86"/>
      <c r="E23" s="87"/>
      <c r="F23" s="68"/>
      <c r="H23" s="88"/>
    </row>
    <row r="24" spans="1:8" ht="11.4" customHeight="1" x14ac:dyDescent="0.2">
      <c r="A24" s="69"/>
      <c r="B24" s="89" t="s">
        <v>67</v>
      </c>
      <c r="C24" s="15"/>
      <c r="D24" s="76">
        <v>776</v>
      </c>
      <c r="E24" s="90">
        <f t="shared" ref="E24:E39" si="0">C24*D24</f>
        <v>0</v>
      </c>
      <c r="F24" s="63">
        <f t="shared" ref="F24:F39" si="1">E24-(E24*2%)</f>
        <v>0</v>
      </c>
      <c r="H24" s="88"/>
    </row>
    <row r="25" spans="1:8" ht="11.4" customHeight="1" x14ac:dyDescent="0.2">
      <c r="A25" s="69"/>
      <c r="B25" s="89" t="s">
        <v>269</v>
      </c>
      <c r="C25" s="15"/>
      <c r="D25" s="76">
        <v>537</v>
      </c>
      <c r="E25" s="90">
        <f t="shared" si="0"/>
        <v>0</v>
      </c>
      <c r="F25" s="63">
        <f t="shared" si="1"/>
        <v>0</v>
      </c>
      <c r="H25" s="88"/>
    </row>
    <row r="26" spans="1:8" ht="11.4" customHeight="1" x14ac:dyDescent="0.2">
      <c r="A26" s="69"/>
      <c r="B26" s="89" t="s">
        <v>32</v>
      </c>
      <c r="C26" s="15"/>
      <c r="D26" s="76">
        <v>622</v>
      </c>
      <c r="E26" s="90">
        <f t="shared" si="0"/>
        <v>0</v>
      </c>
      <c r="F26" s="63">
        <f t="shared" si="1"/>
        <v>0</v>
      </c>
      <c r="H26" s="88"/>
    </row>
    <row r="27" spans="1:8" ht="11.4" customHeight="1" x14ac:dyDescent="0.2">
      <c r="A27" s="73"/>
      <c r="B27" s="89" t="s">
        <v>33</v>
      </c>
      <c r="C27" s="15"/>
      <c r="D27" s="76">
        <v>707</v>
      </c>
      <c r="E27" s="90">
        <f t="shared" si="0"/>
        <v>0</v>
      </c>
      <c r="F27" s="63">
        <f t="shared" si="1"/>
        <v>0</v>
      </c>
      <c r="H27" s="88"/>
    </row>
    <row r="28" spans="1:8" ht="11.4" customHeight="1" x14ac:dyDescent="0.2">
      <c r="A28" s="73"/>
      <c r="B28" s="89" t="s">
        <v>34</v>
      </c>
      <c r="C28" s="15"/>
      <c r="D28" s="76">
        <v>1146</v>
      </c>
      <c r="E28" s="90">
        <f t="shared" si="0"/>
        <v>0</v>
      </c>
      <c r="F28" s="63">
        <f t="shared" si="1"/>
        <v>0</v>
      </c>
      <c r="H28" s="88"/>
    </row>
    <row r="29" spans="1:8" ht="11.4" customHeight="1" x14ac:dyDescent="0.2">
      <c r="A29" s="73"/>
      <c r="B29" s="89" t="s">
        <v>68</v>
      </c>
      <c r="C29" s="15"/>
      <c r="D29" s="76">
        <v>384</v>
      </c>
      <c r="E29" s="90">
        <f t="shared" si="0"/>
        <v>0</v>
      </c>
      <c r="F29" s="63">
        <f t="shared" si="1"/>
        <v>0</v>
      </c>
      <c r="H29" s="88"/>
    </row>
    <row r="30" spans="1:8" ht="11.4" customHeight="1" x14ac:dyDescent="0.2">
      <c r="A30" s="73"/>
      <c r="B30" s="89" t="s">
        <v>270</v>
      </c>
      <c r="C30" s="15"/>
      <c r="D30" s="76">
        <v>232</v>
      </c>
      <c r="E30" s="90">
        <f t="shared" si="0"/>
        <v>0</v>
      </c>
      <c r="F30" s="63">
        <f t="shared" si="1"/>
        <v>0</v>
      </c>
      <c r="H30" s="88"/>
    </row>
    <row r="31" spans="1:8" ht="11.4" customHeight="1" x14ac:dyDescent="0.2">
      <c r="A31" s="73"/>
      <c r="B31" s="89" t="s">
        <v>35</v>
      </c>
      <c r="C31" s="15"/>
      <c r="D31" s="76">
        <v>652</v>
      </c>
      <c r="E31" s="90">
        <f t="shared" si="0"/>
        <v>0</v>
      </c>
      <c r="F31" s="63">
        <f t="shared" si="1"/>
        <v>0</v>
      </c>
      <c r="H31" s="88"/>
    </row>
    <row r="32" spans="1:8" ht="11.4" customHeight="1" x14ac:dyDescent="0.2">
      <c r="A32" s="73"/>
      <c r="B32" s="89" t="s">
        <v>271</v>
      </c>
      <c r="C32" s="15"/>
      <c r="D32" s="76">
        <v>776</v>
      </c>
      <c r="E32" s="90">
        <f t="shared" si="0"/>
        <v>0</v>
      </c>
      <c r="F32" s="63">
        <f t="shared" si="1"/>
        <v>0</v>
      </c>
      <c r="H32" s="88"/>
    </row>
    <row r="33" spans="1:8" ht="11.4" customHeight="1" x14ac:dyDescent="0.2">
      <c r="A33" s="73"/>
      <c r="B33" s="89" t="s">
        <v>19</v>
      </c>
      <c r="C33" s="15"/>
      <c r="D33" s="76">
        <v>234</v>
      </c>
      <c r="E33" s="90">
        <f t="shared" si="0"/>
        <v>0</v>
      </c>
      <c r="F33" s="63">
        <f t="shared" si="1"/>
        <v>0</v>
      </c>
      <c r="H33" s="88"/>
    </row>
    <row r="34" spans="1:8" ht="11.4" customHeight="1" x14ac:dyDescent="0.2">
      <c r="A34" s="73"/>
      <c r="B34" s="89" t="s">
        <v>70</v>
      </c>
      <c r="C34" s="15"/>
      <c r="D34" s="76">
        <v>385</v>
      </c>
      <c r="E34" s="90">
        <f t="shared" si="0"/>
        <v>0</v>
      </c>
      <c r="F34" s="63">
        <f t="shared" si="1"/>
        <v>0</v>
      </c>
      <c r="H34" s="88"/>
    </row>
    <row r="35" spans="1:8" ht="11.4" customHeight="1" x14ac:dyDescent="0.2">
      <c r="A35" s="73"/>
      <c r="B35" s="89" t="s">
        <v>71</v>
      </c>
      <c r="C35" s="15"/>
      <c r="D35" s="76">
        <v>918</v>
      </c>
      <c r="E35" s="90">
        <f t="shared" si="0"/>
        <v>0</v>
      </c>
      <c r="F35" s="63">
        <f t="shared" si="1"/>
        <v>0</v>
      </c>
      <c r="H35" s="88"/>
    </row>
    <row r="36" spans="1:8" ht="11.4" customHeight="1" x14ac:dyDescent="0.2">
      <c r="A36" s="73"/>
      <c r="B36" s="89" t="s">
        <v>72</v>
      </c>
      <c r="C36" s="15"/>
      <c r="D36" s="76">
        <v>674</v>
      </c>
      <c r="E36" s="90">
        <f t="shared" si="0"/>
        <v>0</v>
      </c>
      <c r="F36" s="63">
        <f t="shared" si="1"/>
        <v>0</v>
      </c>
      <c r="H36" s="88"/>
    </row>
    <row r="37" spans="1:8" ht="11.4" customHeight="1" x14ac:dyDescent="0.2">
      <c r="A37" s="73"/>
      <c r="B37" s="91" t="s">
        <v>272</v>
      </c>
      <c r="C37" s="15"/>
      <c r="D37" s="76">
        <v>925</v>
      </c>
      <c r="E37" s="90">
        <f t="shared" si="0"/>
        <v>0</v>
      </c>
      <c r="F37" s="63">
        <f t="shared" si="1"/>
        <v>0</v>
      </c>
      <c r="H37" s="88"/>
    </row>
    <row r="38" spans="1:8" ht="11.4" customHeight="1" x14ac:dyDescent="0.2">
      <c r="A38" s="73"/>
      <c r="B38" s="89" t="s">
        <v>73</v>
      </c>
      <c r="C38" s="15"/>
      <c r="D38" s="76">
        <v>256</v>
      </c>
      <c r="E38" s="90">
        <f t="shared" si="0"/>
        <v>0</v>
      </c>
      <c r="F38" s="63">
        <f t="shared" si="1"/>
        <v>0</v>
      </c>
      <c r="H38" s="88"/>
    </row>
    <row r="39" spans="1:8" ht="11.4" customHeight="1" x14ac:dyDescent="0.2">
      <c r="A39" s="73"/>
      <c r="B39" s="89" t="s">
        <v>74</v>
      </c>
      <c r="C39" s="15"/>
      <c r="D39" s="76">
        <v>2682</v>
      </c>
      <c r="E39" s="90">
        <f t="shared" si="0"/>
        <v>0</v>
      </c>
      <c r="F39" s="63">
        <f t="shared" si="1"/>
        <v>0</v>
      </c>
      <c r="H39" s="88"/>
    </row>
    <row r="40" spans="1:8" ht="11.4" customHeight="1" x14ac:dyDescent="0.2">
      <c r="A40" s="73"/>
      <c r="B40" s="89"/>
      <c r="C40" s="15"/>
      <c r="D40" s="5"/>
      <c r="E40" s="90"/>
      <c r="F40" s="76"/>
      <c r="H40" s="88"/>
    </row>
    <row r="41" spans="1:8" ht="11.4" customHeight="1" x14ac:dyDescent="0.2">
      <c r="A41" s="73"/>
      <c r="B41" s="84" t="s">
        <v>75</v>
      </c>
      <c r="C41" s="15"/>
      <c r="D41" s="86"/>
      <c r="E41" s="87"/>
      <c r="F41" s="92"/>
      <c r="H41" s="88"/>
    </row>
    <row r="42" spans="1:8" ht="11.4" customHeight="1" x14ac:dyDescent="0.2">
      <c r="A42" s="73"/>
      <c r="B42" s="72" t="s">
        <v>88</v>
      </c>
      <c r="C42" s="15"/>
      <c r="D42" s="76">
        <v>4042</v>
      </c>
      <c r="E42" s="90">
        <f t="shared" ref="E42:E59" si="2">C42*D42</f>
        <v>0</v>
      </c>
      <c r="F42" s="63">
        <f t="shared" ref="F42:F59" si="3">E42-(E42*2%)</f>
        <v>0</v>
      </c>
      <c r="H42" s="88"/>
    </row>
    <row r="43" spans="1:8" ht="11.4" customHeight="1" x14ac:dyDescent="0.2">
      <c r="A43" s="73"/>
      <c r="B43" s="89" t="s">
        <v>76</v>
      </c>
      <c r="C43" s="15"/>
      <c r="D43" s="76">
        <v>2298</v>
      </c>
      <c r="E43" s="90">
        <f t="shared" si="2"/>
        <v>0</v>
      </c>
      <c r="F43" s="63">
        <f t="shared" si="3"/>
        <v>0</v>
      </c>
      <c r="H43" s="88"/>
    </row>
    <row r="44" spans="1:8" ht="11.4" customHeight="1" x14ac:dyDescent="0.2">
      <c r="A44" s="73"/>
      <c r="B44" s="89" t="s">
        <v>77</v>
      </c>
      <c r="C44" s="15"/>
      <c r="D44" s="76">
        <v>923</v>
      </c>
      <c r="E44" s="90">
        <f t="shared" si="2"/>
        <v>0</v>
      </c>
      <c r="F44" s="63">
        <f t="shared" si="3"/>
        <v>0</v>
      </c>
      <c r="G44" s="93"/>
      <c r="H44" s="88"/>
    </row>
    <row r="45" spans="1:8" ht="11.4" customHeight="1" x14ac:dyDescent="0.2">
      <c r="A45" s="73"/>
      <c r="B45" s="89" t="s">
        <v>78</v>
      </c>
      <c r="C45" s="15"/>
      <c r="D45" s="76">
        <v>408</v>
      </c>
      <c r="E45" s="90">
        <f t="shared" si="2"/>
        <v>0</v>
      </c>
      <c r="F45" s="63">
        <f t="shared" si="3"/>
        <v>0</v>
      </c>
      <c r="G45" s="93"/>
      <c r="H45" s="88"/>
    </row>
    <row r="46" spans="1:8" ht="11.4" customHeight="1" x14ac:dyDescent="0.2">
      <c r="A46" s="73"/>
      <c r="B46" s="89" t="s">
        <v>79</v>
      </c>
      <c r="C46" s="15"/>
      <c r="D46" s="76">
        <v>597</v>
      </c>
      <c r="E46" s="90">
        <f t="shared" si="2"/>
        <v>0</v>
      </c>
      <c r="F46" s="63">
        <f t="shared" si="3"/>
        <v>0</v>
      </c>
      <c r="G46" s="93"/>
      <c r="H46" s="88"/>
    </row>
    <row r="47" spans="1:8" ht="11.4" customHeight="1" x14ac:dyDescent="0.2">
      <c r="A47" s="73"/>
      <c r="B47" s="89" t="s">
        <v>80</v>
      </c>
      <c r="C47" s="15"/>
      <c r="D47" s="76">
        <v>697</v>
      </c>
      <c r="E47" s="90">
        <f t="shared" si="2"/>
        <v>0</v>
      </c>
      <c r="F47" s="63">
        <f t="shared" si="3"/>
        <v>0</v>
      </c>
      <c r="G47" s="93"/>
      <c r="H47" s="88"/>
    </row>
    <row r="48" spans="1:8" ht="11.4" customHeight="1" x14ac:dyDescent="0.2">
      <c r="A48" s="73"/>
      <c r="B48" s="91" t="s">
        <v>273</v>
      </c>
      <c r="C48" s="15"/>
      <c r="D48" s="76">
        <v>2238</v>
      </c>
      <c r="E48" s="90">
        <f t="shared" si="2"/>
        <v>0</v>
      </c>
      <c r="F48" s="63">
        <f t="shared" si="3"/>
        <v>0</v>
      </c>
      <c r="G48" s="93"/>
      <c r="H48" s="88"/>
    </row>
    <row r="49" spans="1:8" ht="11.4" customHeight="1" x14ac:dyDescent="0.2">
      <c r="A49" s="73"/>
      <c r="B49" s="89" t="s">
        <v>164</v>
      </c>
      <c r="C49" s="15"/>
      <c r="D49" s="76">
        <v>927</v>
      </c>
      <c r="E49" s="90">
        <f t="shared" si="2"/>
        <v>0</v>
      </c>
      <c r="F49" s="63">
        <f t="shared" si="3"/>
        <v>0</v>
      </c>
      <c r="G49" s="93"/>
      <c r="H49" s="88"/>
    </row>
    <row r="50" spans="1:8" ht="11.4" customHeight="1" x14ac:dyDescent="0.2">
      <c r="A50" s="73"/>
      <c r="B50" s="89" t="s">
        <v>81</v>
      </c>
      <c r="C50" s="15"/>
      <c r="D50" s="76">
        <v>1966</v>
      </c>
      <c r="E50" s="90">
        <f t="shared" si="2"/>
        <v>0</v>
      </c>
      <c r="F50" s="63">
        <f t="shared" si="3"/>
        <v>0</v>
      </c>
      <c r="G50" s="93"/>
      <c r="H50" s="88"/>
    </row>
    <row r="51" spans="1:8" ht="11.4" customHeight="1" x14ac:dyDescent="0.2">
      <c r="A51" s="73"/>
      <c r="B51" s="89" t="s">
        <v>82</v>
      </c>
      <c r="C51" s="15"/>
      <c r="D51" s="76">
        <v>1829</v>
      </c>
      <c r="E51" s="90">
        <f t="shared" si="2"/>
        <v>0</v>
      </c>
      <c r="F51" s="63">
        <f t="shared" si="3"/>
        <v>0</v>
      </c>
      <c r="G51" s="93"/>
      <c r="H51" s="88"/>
    </row>
    <row r="52" spans="1:8" ht="11.4" customHeight="1" x14ac:dyDescent="0.2">
      <c r="A52" s="73"/>
      <c r="B52" s="89" t="s">
        <v>83</v>
      </c>
      <c r="C52" s="15"/>
      <c r="D52" s="76">
        <v>1843</v>
      </c>
      <c r="E52" s="90">
        <f t="shared" si="2"/>
        <v>0</v>
      </c>
      <c r="F52" s="63">
        <f t="shared" si="3"/>
        <v>0</v>
      </c>
      <c r="G52" s="93"/>
      <c r="H52" s="88"/>
    </row>
    <row r="53" spans="1:8" ht="11.4" customHeight="1" x14ac:dyDescent="0.2">
      <c r="A53" s="73"/>
      <c r="B53" s="89" t="s">
        <v>84</v>
      </c>
      <c r="C53" s="15"/>
      <c r="D53" s="76">
        <v>1157</v>
      </c>
      <c r="E53" s="90">
        <f t="shared" si="2"/>
        <v>0</v>
      </c>
      <c r="F53" s="63">
        <f t="shared" si="3"/>
        <v>0</v>
      </c>
      <c r="G53" s="93"/>
      <c r="H53" s="88"/>
    </row>
    <row r="54" spans="1:8" ht="11.4" customHeight="1" x14ac:dyDescent="0.2">
      <c r="A54" s="73"/>
      <c r="B54" s="89" t="s">
        <v>85</v>
      </c>
      <c r="C54" s="15"/>
      <c r="D54" s="76">
        <v>1085</v>
      </c>
      <c r="E54" s="90">
        <f t="shared" si="2"/>
        <v>0</v>
      </c>
      <c r="F54" s="63">
        <f t="shared" si="3"/>
        <v>0</v>
      </c>
      <c r="G54" s="93"/>
      <c r="H54" s="88"/>
    </row>
    <row r="55" spans="1:8" ht="11.4" customHeight="1" x14ac:dyDescent="0.2">
      <c r="A55" s="73"/>
      <c r="B55" s="89" t="s">
        <v>86</v>
      </c>
      <c r="C55" s="15"/>
      <c r="D55" s="76">
        <v>1093</v>
      </c>
      <c r="E55" s="90">
        <f t="shared" si="2"/>
        <v>0</v>
      </c>
      <c r="F55" s="63">
        <f t="shared" si="3"/>
        <v>0</v>
      </c>
      <c r="G55" s="93"/>
      <c r="H55" s="88"/>
    </row>
    <row r="56" spans="1:8" ht="11.4" customHeight="1" x14ac:dyDescent="0.2">
      <c r="A56" s="73"/>
      <c r="B56" s="89" t="s">
        <v>212</v>
      </c>
      <c r="C56" s="15"/>
      <c r="D56" s="76">
        <v>411</v>
      </c>
      <c r="E56" s="90">
        <f t="shared" si="2"/>
        <v>0</v>
      </c>
      <c r="F56" s="63">
        <f t="shared" si="3"/>
        <v>0</v>
      </c>
      <c r="G56" s="93"/>
      <c r="H56" s="88"/>
    </row>
    <row r="57" spans="1:8" ht="11.4" customHeight="1" x14ac:dyDescent="0.2">
      <c r="A57" s="73"/>
      <c r="B57" s="89" t="s">
        <v>224</v>
      </c>
      <c r="C57" s="15"/>
      <c r="D57" s="76">
        <v>565</v>
      </c>
      <c r="E57" s="90">
        <f t="shared" si="2"/>
        <v>0</v>
      </c>
      <c r="F57" s="63">
        <f t="shared" si="3"/>
        <v>0</v>
      </c>
      <c r="G57" s="93"/>
      <c r="H57" s="88"/>
    </row>
    <row r="58" spans="1:8" ht="11.4" customHeight="1" x14ac:dyDescent="0.2">
      <c r="A58" s="73"/>
      <c r="B58" s="89" t="s">
        <v>87</v>
      </c>
      <c r="C58" s="15"/>
      <c r="D58" s="76">
        <v>288</v>
      </c>
      <c r="E58" s="90">
        <f t="shared" si="2"/>
        <v>0</v>
      </c>
      <c r="F58" s="63">
        <f t="shared" si="3"/>
        <v>0</v>
      </c>
      <c r="G58" s="93"/>
      <c r="H58" s="88"/>
    </row>
    <row r="59" spans="1:8" ht="11.4" customHeight="1" x14ac:dyDescent="0.2">
      <c r="A59" s="73"/>
      <c r="B59" s="89" t="s">
        <v>246</v>
      </c>
      <c r="C59" s="15"/>
      <c r="D59" s="76">
        <v>350</v>
      </c>
      <c r="E59" s="90">
        <f t="shared" si="2"/>
        <v>0</v>
      </c>
      <c r="F59" s="63">
        <f t="shared" si="3"/>
        <v>0</v>
      </c>
      <c r="G59" s="93"/>
      <c r="H59" s="88"/>
    </row>
    <row r="60" spans="1:8" ht="11.4" customHeight="1" x14ac:dyDescent="0.2">
      <c r="A60" s="73"/>
      <c r="B60" s="91"/>
      <c r="C60" s="15"/>
      <c r="D60" s="72"/>
      <c r="E60" s="90"/>
      <c r="F60" s="76"/>
      <c r="H60" s="88"/>
    </row>
    <row r="61" spans="1:8" ht="11.4" customHeight="1" x14ac:dyDescent="0.2">
      <c r="A61" s="73"/>
      <c r="B61" s="84" t="s">
        <v>89</v>
      </c>
      <c r="C61" s="15"/>
      <c r="D61" s="68"/>
      <c r="E61" s="94"/>
      <c r="F61" s="92"/>
      <c r="H61" s="88"/>
    </row>
    <row r="62" spans="1:8" ht="11.4" customHeight="1" x14ac:dyDescent="0.2">
      <c r="A62" s="73"/>
      <c r="B62" s="89" t="s">
        <v>274</v>
      </c>
      <c r="C62" s="15"/>
      <c r="D62" s="76">
        <v>2943</v>
      </c>
      <c r="E62" s="90">
        <f t="shared" ref="E62:E66" si="4">C62*D62</f>
        <v>0</v>
      </c>
      <c r="F62" s="63">
        <f t="shared" ref="F62:F66" si="5">E62-(E62*2%)</f>
        <v>0</v>
      </c>
      <c r="H62" s="88"/>
    </row>
    <row r="63" spans="1:8" ht="11.4" customHeight="1" x14ac:dyDescent="0.2">
      <c r="A63" s="73"/>
      <c r="B63" s="89" t="s">
        <v>275</v>
      </c>
      <c r="C63" s="15"/>
      <c r="D63" s="76">
        <v>4090</v>
      </c>
      <c r="E63" s="90">
        <f t="shared" si="4"/>
        <v>0</v>
      </c>
      <c r="F63" s="63">
        <f t="shared" si="5"/>
        <v>0</v>
      </c>
      <c r="H63" s="88"/>
    </row>
    <row r="64" spans="1:8" ht="11.4" customHeight="1" x14ac:dyDescent="0.2">
      <c r="A64" s="73"/>
      <c r="B64" s="89" t="s">
        <v>276</v>
      </c>
      <c r="C64" s="15"/>
      <c r="D64" s="76">
        <v>2046</v>
      </c>
      <c r="E64" s="90">
        <f t="shared" si="4"/>
        <v>0</v>
      </c>
      <c r="F64" s="63">
        <f t="shared" si="5"/>
        <v>0</v>
      </c>
      <c r="H64" s="88"/>
    </row>
    <row r="65" spans="1:8" ht="11.4" customHeight="1" x14ac:dyDescent="0.2">
      <c r="A65" s="73"/>
      <c r="B65" s="89" t="s">
        <v>91</v>
      </c>
      <c r="C65" s="15"/>
      <c r="D65" s="76">
        <v>2362</v>
      </c>
      <c r="E65" s="90">
        <f t="shared" si="4"/>
        <v>0</v>
      </c>
      <c r="F65" s="63">
        <f t="shared" si="5"/>
        <v>0</v>
      </c>
      <c r="H65" s="88"/>
    </row>
    <row r="66" spans="1:8" ht="11.4" customHeight="1" x14ac:dyDescent="0.2">
      <c r="A66" s="73"/>
      <c r="B66" s="89" t="s">
        <v>92</v>
      </c>
      <c r="C66" s="15"/>
      <c r="D66" s="76">
        <v>1608</v>
      </c>
      <c r="E66" s="90">
        <f t="shared" si="4"/>
        <v>0</v>
      </c>
      <c r="F66" s="63">
        <f t="shared" si="5"/>
        <v>0</v>
      </c>
      <c r="H66" s="88"/>
    </row>
    <row r="67" spans="1:8" ht="11.4" customHeight="1" x14ac:dyDescent="0.2">
      <c r="A67" s="73"/>
      <c r="B67" s="91"/>
      <c r="C67" s="15"/>
      <c r="D67" s="72"/>
      <c r="E67" s="90"/>
      <c r="F67" s="76"/>
      <c r="H67" s="88"/>
    </row>
    <row r="68" spans="1:8" ht="11.4" customHeight="1" x14ac:dyDescent="0.2">
      <c r="A68" s="73"/>
      <c r="B68" s="84" t="s">
        <v>59</v>
      </c>
      <c r="C68" s="15"/>
      <c r="D68" s="68"/>
      <c r="E68" s="95"/>
      <c r="F68" s="92"/>
      <c r="H68" s="88"/>
    </row>
    <row r="69" spans="1:8" ht="11.4" customHeight="1" x14ac:dyDescent="0.2">
      <c r="A69" s="73"/>
      <c r="B69" s="91" t="s">
        <v>277</v>
      </c>
      <c r="C69" s="15"/>
      <c r="D69" s="76">
        <v>1807</v>
      </c>
      <c r="E69" s="90">
        <f t="shared" ref="E69:E71" si="6">C69*D69</f>
        <v>0</v>
      </c>
      <c r="F69" s="63">
        <f t="shared" ref="F69:F71" si="7">E69-(E69*2%)</f>
        <v>0</v>
      </c>
      <c r="H69" s="88"/>
    </row>
    <row r="70" spans="1:8" ht="11.4" customHeight="1" x14ac:dyDescent="0.2">
      <c r="A70" s="73"/>
      <c r="B70" s="91" t="s">
        <v>278</v>
      </c>
      <c r="C70" s="15"/>
      <c r="D70" s="76">
        <v>1926</v>
      </c>
      <c r="E70" s="90">
        <f t="shared" si="6"/>
        <v>0</v>
      </c>
      <c r="F70" s="63">
        <f t="shared" si="7"/>
        <v>0</v>
      </c>
      <c r="H70" s="88"/>
    </row>
    <row r="71" spans="1:8" ht="11.4" customHeight="1" x14ac:dyDescent="0.2">
      <c r="A71" s="73"/>
      <c r="B71" s="91" t="s">
        <v>279</v>
      </c>
      <c r="C71" s="15"/>
      <c r="D71" s="76">
        <v>2045</v>
      </c>
      <c r="E71" s="90">
        <f t="shared" si="6"/>
        <v>0</v>
      </c>
      <c r="F71" s="63">
        <f t="shared" si="7"/>
        <v>0</v>
      </c>
      <c r="H71" s="88"/>
    </row>
    <row r="72" spans="1:8" ht="11.4" customHeight="1" x14ac:dyDescent="0.2">
      <c r="A72" s="73"/>
      <c r="B72" s="91"/>
      <c r="C72" s="15"/>
      <c r="D72" s="72"/>
      <c r="E72" s="90"/>
      <c r="F72" s="76"/>
      <c r="H72" s="88"/>
    </row>
    <row r="73" spans="1:8" ht="11.4" customHeight="1" x14ac:dyDescent="0.2">
      <c r="A73" s="73"/>
      <c r="B73" s="91" t="s">
        <v>280</v>
      </c>
      <c r="C73" s="15"/>
      <c r="D73" s="76">
        <v>4663</v>
      </c>
      <c r="E73" s="90">
        <f t="shared" ref="E73:E75" si="8">C73*D73</f>
        <v>0</v>
      </c>
      <c r="F73" s="63">
        <f t="shared" ref="F73:F75" si="9">E73-(E73*2%)</f>
        <v>0</v>
      </c>
      <c r="H73" s="88"/>
    </row>
    <row r="74" spans="1:8" ht="11.4" customHeight="1" x14ac:dyDescent="0.2">
      <c r="A74" s="73"/>
      <c r="B74" s="91" t="s">
        <v>281</v>
      </c>
      <c r="C74" s="15"/>
      <c r="D74" s="76">
        <v>5065</v>
      </c>
      <c r="E74" s="90">
        <f t="shared" si="8"/>
        <v>0</v>
      </c>
      <c r="F74" s="63">
        <f t="shared" si="9"/>
        <v>0</v>
      </c>
      <c r="H74" s="88"/>
    </row>
    <row r="75" spans="1:8" ht="11.4" customHeight="1" x14ac:dyDescent="0.2">
      <c r="A75" s="73"/>
      <c r="B75" s="91" t="s">
        <v>282</v>
      </c>
      <c r="C75" s="15"/>
      <c r="D75" s="76">
        <v>5445</v>
      </c>
      <c r="E75" s="90">
        <f t="shared" si="8"/>
        <v>0</v>
      </c>
      <c r="F75" s="63">
        <f t="shared" si="9"/>
        <v>0</v>
      </c>
      <c r="H75" s="88"/>
    </row>
    <row r="76" spans="1:8" ht="11.4" customHeight="1" x14ac:dyDescent="0.2">
      <c r="A76" s="73"/>
      <c r="B76" s="91"/>
      <c r="C76" s="15"/>
      <c r="D76" s="72"/>
      <c r="E76" s="90"/>
      <c r="F76" s="76"/>
      <c r="H76" s="88"/>
    </row>
    <row r="77" spans="1:8" ht="11.4" customHeight="1" x14ac:dyDescent="0.2">
      <c r="A77" s="73"/>
      <c r="B77" s="91" t="s">
        <v>283</v>
      </c>
      <c r="C77" s="15"/>
      <c r="D77" s="76">
        <v>2220</v>
      </c>
      <c r="E77" s="90">
        <f t="shared" ref="E77:E79" si="10">C77*D77</f>
        <v>0</v>
      </c>
      <c r="F77" s="63">
        <f t="shared" ref="F77:F79" si="11">E77-(E77*2%)</f>
        <v>0</v>
      </c>
      <c r="H77" s="88"/>
    </row>
    <row r="78" spans="1:8" ht="11.4" customHeight="1" x14ac:dyDescent="0.2">
      <c r="A78" s="73"/>
      <c r="B78" s="91" t="s">
        <v>284</v>
      </c>
      <c r="C78" s="15"/>
      <c r="D78" s="76">
        <v>2381</v>
      </c>
      <c r="E78" s="90">
        <f t="shared" si="10"/>
        <v>0</v>
      </c>
      <c r="F78" s="63">
        <f t="shared" si="11"/>
        <v>0</v>
      </c>
      <c r="H78" s="88"/>
    </row>
    <row r="79" spans="1:8" ht="11.4" customHeight="1" x14ac:dyDescent="0.2">
      <c r="A79" s="73"/>
      <c r="B79" s="91" t="s">
        <v>285</v>
      </c>
      <c r="C79" s="15"/>
      <c r="D79" s="76">
        <v>2542</v>
      </c>
      <c r="E79" s="90">
        <f t="shared" si="10"/>
        <v>0</v>
      </c>
      <c r="F79" s="63">
        <f t="shared" si="11"/>
        <v>0</v>
      </c>
      <c r="H79" s="88"/>
    </row>
    <row r="80" spans="1:8" ht="11.4" customHeight="1" x14ac:dyDescent="0.2">
      <c r="A80" s="73"/>
      <c r="B80" s="91"/>
      <c r="C80" s="15"/>
      <c r="D80" s="72"/>
      <c r="E80" s="90"/>
      <c r="F80" s="76"/>
      <c r="H80" s="88"/>
    </row>
    <row r="81" spans="1:8" ht="25.95" customHeight="1" x14ac:dyDescent="0.2">
      <c r="A81" s="73"/>
      <c r="B81" s="96" t="s">
        <v>286</v>
      </c>
      <c r="C81" s="15"/>
      <c r="D81" s="97">
        <v>5217</v>
      </c>
      <c r="E81" s="62">
        <f t="shared" ref="E81:E83" si="12">C81*D81</f>
        <v>0</v>
      </c>
      <c r="F81" s="63">
        <f t="shared" ref="F81:F83" si="13">E81-(E81*2%)</f>
        <v>0</v>
      </c>
      <c r="H81" s="88"/>
    </row>
    <row r="82" spans="1:8" ht="26.4" customHeight="1" x14ac:dyDescent="0.2">
      <c r="A82" s="73"/>
      <c r="B82" s="96" t="s">
        <v>287</v>
      </c>
      <c r="C82" s="15"/>
      <c r="D82" s="97">
        <v>5673</v>
      </c>
      <c r="E82" s="62">
        <f t="shared" si="12"/>
        <v>0</v>
      </c>
      <c r="F82" s="63">
        <f t="shared" si="13"/>
        <v>0</v>
      </c>
      <c r="H82" s="88"/>
    </row>
    <row r="83" spans="1:8" ht="26.4" customHeight="1" x14ac:dyDescent="0.2">
      <c r="A83" s="73"/>
      <c r="B83" s="96" t="s">
        <v>288</v>
      </c>
      <c r="C83" s="15"/>
      <c r="D83" s="97">
        <v>6131</v>
      </c>
      <c r="E83" s="62">
        <f t="shared" si="12"/>
        <v>0</v>
      </c>
      <c r="F83" s="63">
        <f t="shared" si="13"/>
        <v>0</v>
      </c>
      <c r="H83" s="88"/>
    </row>
    <row r="84" spans="1:8" ht="11.4" customHeight="1" x14ac:dyDescent="0.2">
      <c r="A84" s="73"/>
      <c r="B84" s="98"/>
      <c r="C84" s="15"/>
      <c r="D84" s="76"/>
      <c r="E84" s="80"/>
      <c r="F84" s="76"/>
      <c r="H84" s="88"/>
    </row>
    <row r="85" spans="1:8" ht="11.4" customHeight="1" x14ac:dyDescent="0.2">
      <c r="A85" s="73"/>
      <c r="B85" s="99" t="s">
        <v>60</v>
      </c>
      <c r="C85" s="15"/>
      <c r="D85" s="68"/>
      <c r="E85" s="95"/>
      <c r="F85" s="92"/>
      <c r="H85" s="88"/>
    </row>
    <row r="86" spans="1:8" ht="11.4" customHeight="1" x14ac:dyDescent="0.2">
      <c r="A86" s="73"/>
      <c r="B86" s="91" t="s">
        <v>289</v>
      </c>
      <c r="C86" s="15"/>
      <c r="D86" s="76">
        <v>1043</v>
      </c>
      <c r="E86" s="90">
        <f t="shared" ref="E86:E89" si="14">C86*D86</f>
        <v>0</v>
      </c>
      <c r="F86" s="63">
        <f t="shared" ref="F86:F89" si="15">E86-(E86*2%)</f>
        <v>0</v>
      </c>
      <c r="H86" s="88"/>
    </row>
    <row r="87" spans="1:8" ht="11.4" customHeight="1" x14ac:dyDescent="0.2">
      <c r="A87" s="73"/>
      <c r="B87" s="91" t="s">
        <v>290</v>
      </c>
      <c r="C87" s="15"/>
      <c r="D87" s="76">
        <v>1271</v>
      </c>
      <c r="E87" s="90">
        <f t="shared" si="14"/>
        <v>0</v>
      </c>
      <c r="F87" s="63">
        <f t="shared" si="15"/>
        <v>0</v>
      </c>
      <c r="H87" s="88"/>
    </row>
    <row r="88" spans="1:8" ht="11.4" customHeight="1" x14ac:dyDescent="0.2">
      <c r="A88" s="73"/>
      <c r="B88" s="91" t="s">
        <v>61</v>
      </c>
      <c r="C88" s="15"/>
      <c r="D88" s="76">
        <v>1126</v>
      </c>
      <c r="E88" s="90">
        <f t="shared" si="14"/>
        <v>0</v>
      </c>
      <c r="F88" s="63">
        <f t="shared" si="15"/>
        <v>0</v>
      </c>
      <c r="H88" s="88"/>
    </row>
    <row r="89" spans="1:8" ht="11.4" customHeight="1" x14ac:dyDescent="0.2">
      <c r="A89" s="73"/>
      <c r="B89" s="91" t="s">
        <v>62</v>
      </c>
      <c r="C89" s="15"/>
      <c r="D89" s="76">
        <v>1355</v>
      </c>
      <c r="E89" s="90">
        <f t="shared" si="14"/>
        <v>0</v>
      </c>
      <c r="F89" s="63">
        <f t="shared" si="15"/>
        <v>0</v>
      </c>
      <c r="H89" s="88"/>
    </row>
    <row r="90" spans="1:8" ht="11.4" customHeight="1" x14ac:dyDescent="0.2">
      <c r="A90" s="73"/>
      <c r="B90" s="91"/>
      <c r="C90" s="15"/>
      <c r="D90" s="72"/>
      <c r="E90" s="80"/>
      <c r="F90" s="76"/>
      <c r="H90" s="88"/>
    </row>
    <row r="91" spans="1:8" ht="11.4" customHeight="1" x14ac:dyDescent="0.2">
      <c r="A91" s="73"/>
      <c r="B91" s="84" t="s">
        <v>10</v>
      </c>
      <c r="C91" s="15"/>
      <c r="D91" s="68"/>
      <c r="E91" s="94"/>
      <c r="F91" s="92"/>
      <c r="H91" s="88"/>
    </row>
    <row r="92" spans="1:8" ht="11.4" customHeight="1" x14ac:dyDescent="0.2">
      <c r="A92" s="73"/>
      <c r="B92" s="89" t="s">
        <v>28</v>
      </c>
      <c r="C92" s="15"/>
      <c r="D92" s="76">
        <v>1693</v>
      </c>
      <c r="E92" s="90">
        <f t="shared" ref="E92:E93" si="16">C92*D92</f>
        <v>0</v>
      </c>
      <c r="F92" s="63">
        <f t="shared" ref="F92:F93" si="17">E92-(E92*2%)</f>
        <v>0</v>
      </c>
      <c r="H92" s="88"/>
    </row>
    <row r="93" spans="1:8" ht="11.4" customHeight="1" x14ac:dyDescent="0.2">
      <c r="A93" s="73"/>
      <c r="B93" s="89" t="s">
        <v>29</v>
      </c>
      <c r="C93" s="15"/>
      <c r="D93" s="76">
        <v>9509</v>
      </c>
      <c r="E93" s="90">
        <f t="shared" si="16"/>
        <v>0</v>
      </c>
      <c r="F93" s="63">
        <f t="shared" si="17"/>
        <v>0</v>
      </c>
      <c r="H93" s="88"/>
    </row>
    <row r="94" spans="1:8" ht="11.4" customHeight="1" x14ac:dyDescent="0.2">
      <c r="A94" s="73"/>
      <c r="B94" s="89"/>
      <c r="C94" s="15"/>
      <c r="D94" s="72"/>
      <c r="E94" s="90"/>
      <c r="F94" s="76"/>
      <c r="H94" s="88"/>
    </row>
    <row r="95" spans="1:8" ht="11.4" customHeight="1" x14ac:dyDescent="0.2">
      <c r="A95" s="73"/>
      <c r="B95" s="84" t="s">
        <v>109</v>
      </c>
      <c r="C95" s="15"/>
      <c r="D95" s="68"/>
      <c r="E95" s="95"/>
      <c r="F95" s="92"/>
      <c r="H95" s="88"/>
    </row>
    <row r="96" spans="1:8" ht="11.4" customHeight="1" x14ac:dyDescent="0.2">
      <c r="A96" s="73"/>
      <c r="B96" s="98" t="s">
        <v>30</v>
      </c>
      <c r="C96" s="15"/>
      <c r="D96" s="76">
        <v>769</v>
      </c>
      <c r="E96" s="90">
        <f t="shared" ref="E96:E99" si="18">C96*D96</f>
        <v>0</v>
      </c>
      <c r="F96" s="63">
        <f t="shared" ref="F96:F100" si="19">E96-(E96*2%)</f>
        <v>0</v>
      </c>
      <c r="H96" s="88"/>
    </row>
    <row r="97" spans="1:8" ht="11.4" customHeight="1" x14ac:dyDescent="0.2">
      <c r="A97" s="73"/>
      <c r="B97" s="100" t="s">
        <v>291</v>
      </c>
      <c r="C97" s="15"/>
      <c r="D97" s="76">
        <v>531</v>
      </c>
      <c r="E97" s="90">
        <f t="shared" si="18"/>
        <v>0</v>
      </c>
      <c r="F97" s="63">
        <f t="shared" si="19"/>
        <v>0</v>
      </c>
      <c r="H97" s="88"/>
    </row>
    <row r="98" spans="1:8" ht="11.4" customHeight="1" x14ac:dyDescent="0.2">
      <c r="A98" s="73"/>
      <c r="B98" s="98" t="s">
        <v>35</v>
      </c>
      <c r="C98" s="15"/>
      <c r="D98" s="76">
        <v>645</v>
      </c>
      <c r="E98" s="90">
        <f t="shared" si="18"/>
        <v>0</v>
      </c>
      <c r="F98" s="63">
        <f t="shared" si="19"/>
        <v>0</v>
      </c>
      <c r="H98" s="88"/>
    </row>
    <row r="99" spans="1:8" ht="11.4" customHeight="1" x14ac:dyDescent="0.2">
      <c r="A99" s="73"/>
      <c r="B99" s="98" t="s">
        <v>19</v>
      </c>
      <c r="C99" s="15"/>
      <c r="D99" s="76">
        <v>458</v>
      </c>
      <c r="E99" s="90">
        <f t="shared" si="18"/>
        <v>0</v>
      </c>
      <c r="F99" s="63">
        <f t="shared" si="19"/>
        <v>0</v>
      </c>
      <c r="H99" s="88"/>
    </row>
    <row r="100" spans="1:8" ht="11.4" customHeight="1" x14ac:dyDescent="0.2">
      <c r="A100" s="73"/>
      <c r="B100" s="98" t="s">
        <v>292</v>
      </c>
      <c r="C100" s="15"/>
      <c r="D100" s="76">
        <v>776</v>
      </c>
      <c r="E100" s="90">
        <f t="shared" ref="E100" si="20">C100*D100</f>
        <v>0</v>
      </c>
      <c r="F100" s="63">
        <f t="shared" si="19"/>
        <v>0</v>
      </c>
      <c r="H100" s="88"/>
    </row>
    <row r="101" spans="1:8" ht="11.4" customHeight="1" x14ac:dyDescent="0.2">
      <c r="A101" s="73"/>
      <c r="B101" s="91"/>
      <c r="C101" s="15"/>
      <c r="D101" s="72"/>
      <c r="E101" s="90"/>
      <c r="F101" s="76"/>
      <c r="H101" s="88"/>
    </row>
    <row r="102" spans="1:8" ht="11.4" customHeight="1" x14ac:dyDescent="0.2">
      <c r="A102" s="73"/>
      <c r="B102" s="84" t="s">
        <v>110</v>
      </c>
      <c r="C102" s="15"/>
      <c r="D102" s="68"/>
      <c r="E102" s="95"/>
      <c r="F102" s="92"/>
      <c r="H102" s="88"/>
    </row>
    <row r="103" spans="1:8" ht="11.4" customHeight="1" x14ac:dyDescent="0.2">
      <c r="A103" s="73"/>
      <c r="B103" s="100" t="s">
        <v>37</v>
      </c>
      <c r="C103" s="15"/>
      <c r="D103" s="76">
        <v>928</v>
      </c>
      <c r="E103" s="90">
        <f t="shared" ref="E103:E105" si="21">C103*D103</f>
        <v>0</v>
      </c>
      <c r="F103" s="63">
        <f t="shared" ref="F103:F106" si="22">E103-(E103*2%)</f>
        <v>0</v>
      </c>
      <c r="H103" s="88"/>
    </row>
    <row r="104" spans="1:8" ht="23.1" customHeight="1" x14ac:dyDescent="0.2">
      <c r="A104" s="73"/>
      <c r="B104" s="98" t="s">
        <v>39</v>
      </c>
      <c r="C104" s="15"/>
      <c r="D104" s="76">
        <v>609</v>
      </c>
      <c r="E104" s="90">
        <f t="shared" si="21"/>
        <v>0</v>
      </c>
      <c r="F104" s="63">
        <f t="shared" si="22"/>
        <v>0</v>
      </c>
      <c r="H104" s="88"/>
    </row>
    <row r="105" spans="1:8" ht="11.4" customHeight="1" x14ac:dyDescent="0.2">
      <c r="A105" s="73"/>
      <c r="B105" s="98" t="s">
        <v>121</v>
      </c>
      <c r="C105" s="15"/>
      <c r="D105" s="76">
        <v>534</v>
      </c>
      <c r="E105" s="90">
        <f t="shared" si="21"/>
        <v>0</v>
      </c>
      <c r="F105" s="63">
        <f t="shared" si="22"/>
        <v>0</v>
      </c>
      <c r="H105" s="88"/>
    </row>
    <row r="106" spans="1:8" ht="11.4" customHeight="1" x14ac:dyDescent="0.2">
      <c r="A106" s="73"/>
      <c r="B106" s="98" t="s">
        <v>225</v>
      </c>
      <c r="C106" s="15"/>
      <c r="D106" s="76">
        <v>3466</v>
      </c>
      <c r="E106" s="90">
        <f t="shared" ref="E106" si="23">C106*D106</f>
        <v>0</v>
      </c>
      <c r="F106" s="63">
        <f t="shared" si="22"/>
        <v>0</v>
      </c>
      <c r="H106" s="88"/>
    </row>
    <row r="107" spans="1:8" ht="11.4" customHeight="1" x14ac:dyDescent="0.2">
      <c r="A107" s="73"/>
      <c r="B107" s="91"/>
      <c r="C107" s="15"/>
      <c r="D107" s="76"/>
      <c r="E107" s="90"/>
      <c r="F107" s="76"/>
      <c r="H107" s="88"/>
    </row>
    <row r="108" spans="1:8" ht="11.4" customHeight="1" x14ac:dyDescent="0.2">
      <c r="A108" s="73"/>
      <c r="B108" s="84" t="s">
        <v>112</v>
      </c>
      <c r="C108" s="15"/>
      <c r="D108" s="68"/>
      <c r="E108" s="95"/>
      <c r="F108" s="92"/>
      <c r="H108" s="88"/>
    </row>
    <row r="109" spans="1:8" ht="11.4" customHeight="1" x14ac:dyDescent="0.2">
      <c r="A109" s="73"/>
      <c r="B109" s="101" t="s">
        <v>45</v>
      </c>
      <c r="C109" s="15"/>
      <c r="D109" s="76">
        <v>776</v>
      </c>
      <c r="E109" s="90">
        <f t="shared" ref="E109:E115" si="24">C109*D109</f>
        <v>0</v>
      </c>
      <c r="F109" s="63">
        <f t="shared" ref="F109:F111" si="25">E109-(E109*2%)</f>
        <v>0</v>
      </c>
      <c r="H109" s="88"/>
    </row>
    <row r="110" spans="1:8" ht="11.4" customHeight="1" x14ac:dyDescent="0.2">
      <c r="A110" s="73"/>
      <c r="B110" s="101" t="s">
        <v>46</v>
      </c>
      <c r="C110" s="15"/>
      <c r="D110" s="76">
        <v>889</v>
      </c>
      <c r="E110" s="90">
        <f t="shared" si="24"/>
        <v>0</v>
      </c>
      <c r="F110" s="63">
        <f t="shared" si="25"/>
        <v>0</v>
      </c>
      <c r="H110" s="88"/>
    </row>
    <row r="111" spans="1:8" ht="11.4" customHeight="1" x14ac:dyDescent="0.2">
      <c r="A111" s="73"/>
      <c r="B111" s="101" t="s">
        <v>47</v>
      </c>
      <c r="C111" s="15"/>
      <c r="D111" s="76">
        <v>946</v>
      </c>
      <c r="E111" s="90">
        <f t="shared" si="24"/>
        <v>0</v>
      </c>
      <c r="F111" s="63">
        <f t="shared" si="25"/>
        <v>0</v>
      </c>
      <c r="H111" s="88"/>
    </row>
    <row r="112" spans="1:8" ht="11.4" customHeight="1" x14ac:dyDescent="0.2">
      <c r="A112" s="73"/>
      <c r="B112" s="91"/>
      <c r="C112" s="15"/>
      <c r="E112" s="90"/>
      <c r="F112" s="76"/>
      <c r="H112" s="88"/>
    </row>
    <row r="113" spans="1:8" ht="11.4" customHeight="1" x14ac:dyDescent="0.2">
      <c r="A113" s="73"/>
      <c r="B113" s="98" t="s">
        <v>124</v>
      </c>
      <c r="C113" s="15"/>
      <c r="D113" s="76">
        <v>388</v>
      </c>
      <c r="E113" s="90">
        <f t="shared" si="24"/>
        <v>0</v>
      </c>
      <c r="F113" s="63">
        <f t="shared" ref="F113:F115" si="26">E113-(E113*2%)</f>
        <v>0</v>
      </c>
      <c r="H113" s="88"/>
    </row>
    <row r="114" spans="1:8" ht="11.4" customHeight="1" x14ac:dyDescent="0.2">
      <c r="A114" s="73"/>
      <c r="B114" s="98" t="s">
        <v>125</v>
      </c>
      <c r="C114" s="15"/>
      <c r="D114" s="76">
        <v>448</v>
      </c>
      <c r="E114" s="90">
        <f t="shared" si="24"/>
        <v>0</v>
      </c>
      <c r="F114" s="63">
        <f t="shared" si="26"/>
        <v>0</v>
      </c>
      <c r="H114" s="88"/>
    </row>
    <row r="115" spans="1:8" x14ac:dyDescent="0.2">
      <c r="A115" s="73"/>
      <c r="B115" s="98" t="s">
        <v>126</v>
      </c>
      <c r="C115" s="15"/>
      <c r="D115" s="76">
        <v>510</v>
      </c>
      <c r="E115" s="90">
        <f t="shared" si="24"/>
        <v>0</v>
      </c>
      <c r="F115" s="63">
        <f t="shared" si="26"/>
        <v>0</v>
      </c>
      <c r="H115" s="88"/>
    </row>
    <row r="116" spans="1:8" ht="11.4" customHeight="1" x14ac:dyDescent="0.2">
      <c r="A116" s="73"/>
      <c r="B116" s="91"/>
      <c r="C116" s="15"/>
      <c r="D116" s="72"/>
      <c r="E116" s="90"/>
      <c r="F116" s="76"/>
      <c r="H116" s="88"/>
    </row>
    <row r="117" spans="1:8" ht="11.4" customHeight="1" x14ac:dyDescent="0.2">
      <c r="A117" s="73"/>
      <c r="B117" s="102" t="s">
        <v>16</v>
      </c>
      <c r="C117" s="15"/>
      <c r="D117" s="103"/>
      <c r="E117" s="95"/>
      <c r="F117" s="92"/>
      <c r="H117" s="88"/>
    </row>
    <row r="118" spans="1:8" ht="11.4" customHeight="1" x14ac:dyDescent="0.2">
      <c r="A118" s="73"/>
      <c r="B118" s="104" t="s">
        <v>48</v>
      </c>
      <c r="C118" s="15"/>
      <c r="D118" s="76">
        <v>5654</v>
      </c>
      <c r="E118" s="90">
        <f t="shared" ref="E118:E129" si="27">C118*D118</f>
        <v>0</v>
      </c>
      <c r="F118" s="63">
        <f t="shared" ref="F118:F129" si="28">E118-(E118*2%)</f>
        <v>0</v>
      </c>
      <c r="H118" s="88"/>
    </row>
    <row r="119" spans="1:8" ht="11.4" customHeight="1" x14ac:dyDescent="0.2">
      <c r="A119" s="73"/>
      <c r="B119" s="104" t="s">
        <v>49</v>
      </c>
      <c r="C119" s="15"/>
      <c r="D119" s="76">
        <v>6033</v>
      </c>
      <c r="E119" s="90">
        <f t="shared" si="27"/>
        <v>0</v>
      </c>
      <c r="F119" s="63">
        <f t="shared" si="28"/>
        <v>0</v>
      </c>
      <c r="H119" s="88"/>
    </row>
    <row r="120" spans="1:8" ht="11.4" customHeight="1" x14ac:dyDescent="0.2">
      <c r="A120" s="73"/>
      <c r="B120" s="104" t="s">
        <v>50</v>
      </c>
      <c r="C120" s="15"/>
      <c r="D120" s="76">
        <v>6332</v>
      </c>
      <c r="E120" s="90">
        <f t="shared" si="27"/>
        <v>0</v>
      </c>
      <c r="F120" s="63">
        <f t="shared" si="28"/>
        <v>0</v>
      </c>
      <c r="H120" s="88"/>
    </row>
    <row r="121" spans="1:8" ht="11.4" customHeight="1" x14ac:dyDescent="0.2">
      <c r="A121" s="73"/>
      <c r="B121" s="104" t="s">
        <v>51</v>
      </c>
      <c r="C121" s="15"/>
      <c r="D121" s="76">
        <v>1219</v>
      </c>
      <c r="E121" s="90">
        <f t="shared" si="27"/>
        <v>0</v>
      </c>
      <c r="F121" s="63">
        <f t="shared" si="28"/>
        <v>0</v>
      </c>
      <c r="H121" s="88"/>
    </row>
    <row r="122" spans="1:8" ht="11.4" customHeight="1" x14ac:dyDescent="0.2">
      <c r="A122" s="73"/>
      <c r="B122" s="104" t="s">
        <v>52</v>
      </c>
      <c r="C122" s="15"/>
      <c r="D122" s="76">
        <v>565</v>
      </c>
      <c r="E122" s="90">
        <f t="shared" si="27"/>
        <v>0</v>
      </c>
      <c r="F122" s="63">
        <f t="shared" si="28"/>
        <v>0</v>
      </c>
      <c r="H122" s="88"/>
    </row>
    <row r="123" spans="1:8" ht="11.4" customHeight="1" x14ac:dyDescent="0.2">
      <c r="A123" s="73"/>
      <c r="B123" s="104" t="s">
        <v>53</v>
      </c>
      <c r="C123" s="15"/>
      <c r="D123" s="76">
        <v>715</v>
      </c>
      <c r="E123" s="90">
        <f t="shared" si="27"/>
        <v>0</v>
      </c>
      <c r="F123" s="63">
        <f t="shared" si="28"/>
        <v>0</v>
      </c>
      <c r="H123" s="88"/>
    </row>
    <row r="124" spans="1:8" ht="11.4" customHeight="1" x14ac:dyDescent="0.2">
      <c r="A124" s="73"/>
      <c r="B124" s="105" t="s">
        <v>54</v>
      </c>
      <c r="C124" s="15"/>
      <c r="D124" s="76">
        <v>947</v>
      </c>
      <c r="E124" s="90">
        <f t="shared" si="27"/>
        <v>0</v>
      </c>
      <c r="F124" s="63">
        <f t="shared" si="28"/>
        <v>0</v>
      </c>
      <c r="H124" s="88"/>
    </row>
    <row r="125" spans="1:8" ht="11.4" customHeight="1" x14ac:dyDescent="0.2">
      <c r="A125" s="73"/>
      <c r="B125" s="104" t="s">
        <v>55</v>
      </c>
      <c r="C125" s="15"/>
      <c r="D125" s="76">
        <v>546</v>
      </c>
      <c r="E125" s="90">
        <f t="shared" si="27"/>
        <v>0</v>
      </c>
      <c r="F125" s="63">
        <f t="shared" si="28"/>
        <v>0</v>
      </c>
      <c r="H125" s="88"/>
    </row>
    <row r="126" spans="1:8" ht="11.4" customHeight="1" x14ac:dyDescent="0.2">
      <c r="A126" s="73"/>
      <c r="B126" s="105" t="s">
        <v>56</v>
      </c>
      <c r="C126" s="15"/>
      <c r="D126" s="76">
        <v>763</v>
      </c>
      <c r="E126" s="90">
        <f t="shared" si="27"/>
        <v>0</v>
      </c>
      <c r="F126" s="63">
        <f t="shared" si="28"/>
        <v>0</v>
      </c>
      <c r="H126" s="88"/>
    </row>
    <row r="127" spans="1:8" ht="11.4" customHeight="1" x14ac:dyDescent="0.2">
      <c r="A127" s="73"/>
      <c r="B127" s="105" t="s">
        <v>385</v>
      </c>
      <c r="C127" s="15"/>
      <c r="D127" s="76">
        <v>26.25</v>
      </c>
      <c r="E127" s="90">
        <f t="shared" si="27"/>
        <v>0</v>
      </c>
      <c r="F127" s="63">
        <f t="shared" si="28"/>
        <v>0</v>
      </c>
      <c r="H127" s="88"/>
    </row>
    <row r="128" spans="1:8" ht="11.4" customHeight="1" x14ac:dyDescent="0.2">
      <c r="A128" s="73"/>
      <c r="B128" s="105" t="s">
        <v>386</v>
      </c>
      <c r="C128" s="15"/>
      <c r="D128" s="76">
        <v>38.06</v>
      </c>
      <c r="E128" s="90">
        <f t="shared" si="27"/>
        <v>0</v>
      </c>
      <c r="F128" s="63">
        <f t="shared" si="28"/>
        <v>0</v>
      </c>
      <c r="H128" s="88"/>
    </row>
    <row r="129" spans="1:8" ht="11.4" customHeight="1" x14ac:dyDescent="0.2">
      <c r="A129" s="73"/>
      <c r="B129" s="105" t="s">
        <v>387</v>
      </c>
      <c r="C129" s="15"/>
      <c r="D129" s="76">
        <v>3.1</v>
      </c>
      <c r="E129" s="90">
        <f t="shared" si="27"/>
        <v>0</v>
      </c>
      <c r="F129" s="63">
        <f t="shared" si="28"/>
        <v>0</v>
      </c>
      <c r="H129" s="88"/>
    </row>
    <row r="130" spans="1:8" ht="11.4" customHeight="1" x14ac:dyDescent="0.2">
      <c r="A130" s="73"/>
      <c r="B130" s="105"/>
      <c r="C130" s="15"/>
      <c r="D130" s="76"/>
      <c r="E130" s="90"/>
      <c r="F130" s="76"/>
      <c r="H130" s="88"/>
    </row>
    <row r="131" spans="1:8" ht="11.4" customHeight="1" x14ac:dyDescent="0.2">
      <c r="A131" s="73"/>
      <c r="B131" s="106" t="s">
        <v>426</v>
      </c>
      <c r="C131" s="15"/>
      <c r="D131" s="92"/>
      <c r="E131" s="87"/>
      <c r="F131" s="92"/>
      <c r="H131" s="88"/>
    </row>
    <row r="132" spans="1:8" ht="11.4" customHeight="1" x14ac:dyDescent="0.2">
      <c r="A132" s="73"/>
      <c r="B132" s="89" t="s">
        <v>423</v>
      </c>
      <c r="C132" s="15"/>
      <c r="D132" s="76">
        <v>91580</v>
      </c>
      <c r="E132" s="90">
        <f>C132*D132</f>
        <v>0</v>
      </c>
      <c r="F132" s="63">
        <f t="shared" ref="F132:F134" si="29">E132-(E132*2%)</f>
        <v>0</v>
      </c>
      <c r="H132" s="88"/>
    </row>
    <row r="133" spans="1:8" ht="11.4" customHeight="1" x14ac:dyDescent="0.2">
      <c r="A133" s="73"/>
      <c r="B133" s="89" t="s">
        <v>424</v>
      </c>
      <c r="C133" s="15"/>
      <c r="D133" s="76">
        <v>103647</v>
      </c>
      <c r="E133" s="90">
        <f t="shared" ref="E133:E134" si="30">C133*D133</f>
        <v>0</v>
      </c>
      <c r="F133" s="63">
        <f t="shared" si="29"/>
        <v>0</v>
      </c>
      <c r="H133" s="88"/>
    </row>
    <row r="134" spans="1:8" ht="22.95" customHeight="1" thickBot="1" x14ac:dyDescent="0.25">
      <c r="A134" s="73"/>
      <c r="B134" s="107" t="s">
        <v>425</v>
      </c>
      <c r="C134" s="138"/>
      <c r="D134" s="108">
        <v>131665</v>
      </c>
      <c r="E134" s="109">
        <f t="shared" si="30"/>
        <v>0</v>
      </c>
      <c r="F134" s="110">
        <f t="shared" si="29"/>
        <v>0</v>
      </c>
      <c r="H134" s="88"/>
    </row>
    <row r="135" spans="1:8" ht="11.4" customHeight="1" x14ac:dyDescent="0.2">
      <c r="A135" s="73"/>
      <c r="B135" s="111" t="s">
        <v>27</v>
      </c>
      <c r="C135" s="18"/>
      <c r="D135" s="112"/>
      <c r="E135" s="113">
        <f>SUM(E24:E134)</f>
        <v>0</v>
      </c>
      <c r="F135" s="112">
        <f>SUM(F24:F134)</f>
        <v>0</v>
      </c>
      <c r="G135" s="114"/>
    </row>
    <row r="136" spans="1:8" ht="11.4" customHeight="1" thickBot="1" x14ac:dyDescent="0.25">
      <c r="A136" s="73"/>
      <c r="B136" s="115" t="s">
        <v>98</v>
      </c>
      <c r="C136" s="15"/>
      <c r="D136" s="76"/>
      <c r="E136" s="116">
        <f>E21</f>
        <v>934132</v>
      </c>
      <c r="F136" s="76">
        <f>F21</f>
        <v>915449.36</v>
      </c>
      <c r="G136" s="114"/>
    </row>
    <row r="137" spans="1:8" ht="11.4" customHeight="1" x14ac:dyDescent="0.2">
      <c r="A137" s="73"/>
      <c r="B137" s="115" t="s">
        <v>429</v>
      </c>
      <c r="C137" s="15"/>
      <c r="D137" s="72"/>
      <c r="E137" s="117">
        <f>SUM(E135:E136)</f>
        <v>934132</v>
      </c>
      <c r="F137" s="118">
        <f>SUM(F135:F136)</f>
        <v>915449.36</v>
      </c>
    </row>
    <row r="138" spans="1:8" ht="11.4" customHeight="1" x14ac:dyDescent="0.2">
      <c r="A138" s="73"/>
      <c r="C138" s="15"/>
      <c r="D138" s="72"/>
      <c r="E138" s="119"/>
      <c r="F138" s="72"/>
    </row>
    <row r="139" spans="1:8" ht="11.4" customHeight="1" x14ac:dyDescent="0.2">
      <c r="A139" s="73"/>
      <c r="B139" s="120" t="s">
        <v>430</v>
      </c>
      <c r="C139" s="139">
        <v>0</v>
      </c>
      <c r="D139" s="76">
        <f>(F137*C139)</f>
        <v>0</v>
      </c>
      <c r="E139" s="121">
        <f>E137-D139</f>
        <v>934132</v>
      </c>
      <c r="F139" s="118">
        <f>F137-D139</f>
        <v>915449.36</v>
      </c>
    </row>
    <row r="140" spans="1:8" ht="11.4" customHeight="1" x14ac:dyDescent="0.2">
      <c r="A140" s="73"/>
      <c r="C140" s="15"/>
      <c r="D140" s="72"/>
      <c r="E140" s="119"/>
      <c r="F140" s="72"/>
    </row>
    <row r="141" spans="1:8" ht="11.4" customHeight="1" x14ac:dyDescent="0.2">
      <c r="A141" s="73"/>
      <c r="B141" s="122" t="s">
        <v>100</v>
      </c>
      <c r="C141" s="15"/>
      <c r="D141" s="72"/>
      <c r="E141" s="119"/>
      <c r="F141" s="72"/>
    </row>
    <row r="142" spans="1:8" ht="11.4" customHeight="1" x14ac:dyDescent="0.2">
      <c r="A142" s="73"/>
      <c r="B142" s="123" t="s">
        <v>101</v>
      </c>
      <c r="C142" s="15"/>
      <c r="D142" s="72"/>
      <c r="E142" s="119"/>
      <c r="F142" s="72"/>
    </row>
    <row r="143" spans="1:8" ht="11.4" customHeight="1" x14ac:dyDescent="0.2">
      <c r="A143" s="73"/>
      <c r="B143" s="115"/>
      <c r="C143" s="15"/>
      <c r="D143" s="72"/>
      <c r="E143" s="119"/>
      <c r="F143" s="72"/>
    </row>
    <row r="144" spans="1:8" ht="20.399999999999999" x14ac:dyDescent="0.2">
      <c r="A144" s="73"/>
      <c r="B144" s="120" t="s">
        <v>167</v>
      </c>
      <c r="C144" s="15">
        <v>0</v>
      </c>
      <c r="D144" s="6">
        <v>29</v>
      </c>
      <c r="E144" s="124">
        <f>C144*D144</f>
        <v>0</v>
      </c>
      <c r="F144" s="76">
        <f>C144*D144</f>
        <v>0</v>
      </c>
    </row>
    <row r="145" spans="1:8" ht="11.4" customHeight="1" x14ac:dyDescent="0.2">
      <c r="A145" s="73"/>
      <c r="B145" s="125" t="s">
        <v>1</v>
      </c>
      <c r="E145" s="126">
        <f>SUM(E139:E144)</f>
        <v>934132</v>
      </c>
      <c r="F145" s="126">
        <f>SUM(F139:F144)</f>
        <v>915449.36</v>
      </c>
      <c r="H145" s="114"/>
    </row>
    <row r="146" spans="1:8" ht="11.4" customHeight="1" x14ac:dyDescent="0.2">
      <c r="A146" s="73"/>
      <c r="B146" s="120"/>
      <c r="C146" s="127"/>
    </row>
    <row r="147" spans="1:8" ht="22.95" customHeight="1" x14ac:dyDescent="0.2">
      <c r="E147" s="128" t="s">
        <v>428</v>
      </c>
      <c r="F147" s="128" t="s">
        <v>439</v>
      </c>
    </row>
    <row r="148" spans="1:8" ht="11.4" customHeight="1" x14ac:dyDescent="0.2">
      <c r="A148" s="429"/>
      <c r="B148" s="429"/>
    </row>
    <row r="149" spans="1:8" x14ac:dyDescent="0.2">
      <c r="A149" s="49"/>
      <c r="B149" s="49"/>
    </row>
    <row r="150" spans="1:8" ht="11.4" customHeight="1" x14ac:dyDescent="0.2">
      <c r="A150" s="49"/>
      <c r="B150" s="49"/>
    </row>
    <row r="151" spans="1:8" x14ac:dyDescent="0.2">
      <c r="A151" s="49"/>
      <c r="B151" s="49"/>
    </row>
    <row r="152" spans="1:8" ht="11.4" customHeight="1" x14ac:dyDescent="0.2">
      <c r="A152" s="49"/>
      <c r="B152" s="49"/>
    </row>
    <row r="153" spans="1:8" x14ac:dyDescent="0.2">
      <c r="A153" s="130"/>
    </row>
    <row r="154" spans="1:8" x14ac:dyDescent="0.2">
      <c r="A154" s="140"/>
      <c r="B154" s="141"/>
      <c r="C154" s="142"/>
      <c r="D154" s="141"/>
      <c r="E154" s="141"/>
      <c r="F154" s="141"/>
    </row>
    <row r="155" spans="1:8" x14ac:dyDescent="0.2">
      <c r="A155" s="140"/>
      <c r="B155" s="141"/>
      <c r="C155" s="142"/>
      <c r="D155" s="141"/>
      <c r="E155" s="141"/>
      <c r="F155" s="141"/>
    </row>
    <row r="156" spans="1:8" x14ac:dyDescent="0.2">
      <c r="A156" s="140"/>
      <c r="B156" s="141"/>
      <c r="C156" s="142"/>
      <c r="D156" s="141"/>
      <c r="E156" s="141"/>
      <c r="F156" s="141"/>
    </row>
    <row r="157" spans="1:8" x14ac:dyDescent="0.2">
      <c r="A157" s="140"/>
      <c r="B157" s="141"/>
      <c r="C157" s="142"/>
      <c r="D157" s="141"/>
      <c r="E157" s="141"/>
      <c r="F157" s="141"/>
    </row>
    <row r="158" spans="1:8" x14ac:dyDescent="0.2">
      <c r="A158" s="140"/>
      <c r="B158" s="141"/>
      <c r="C158" s="142"/>
      <c r="D158" s="141"/>
      <c r="E158" s="141"/>
      <c r="F158" s="141"/>
    </row>
    <row r="159" spans="1:8" x14ac:dyDescent="0.2">
      <c r="A159" s="140"/>
      <c r="B159" s="141"/>
      <c r="C159" s="142"/>
      <c r="D159" s="141"/>
      <c r="E159" s="141"/>
      <c r="F159" s="141"/>
    </row>
    <row r="160" spans="1:8" x14ac:dyDescent="0.2">
      <c r="A160" s="140"/>
      <c r="B160" s="141"/>
      <c r="C160" s="142"/>
      <c r="D160" s="141"/>
      <c r="E160" s="141"/>
      <c r="F160" s="141"/>
    </row>
    <row r="161" spans="1:6" x14ac:dyDescent="0.2">
      <c r="A161" s="140"/>
      <c r="B161" s="141"/>
      <c r="C161" s="142"/>
      <c r="D161" s="141"/>
      <c r="E161" s="141"/>
      <c r="F161" s="141"/>
    </row>
    <row r="162" spans="1:6" x14ac:dyDescent="0.2">
      <c r="A162" s="140"/>
      <c r="B162" s="141"/>
      <c r="C162" s="142"/>
      <c r="D162" s="141"/>
      <c r="E162" s="141"/>
      <c r="F162" s="141"/>
    </row>
    <row r="163" spans="1:6" x14ac:dyDescent="0.2">
      <c r="A163" s="140"/>
      <c r="B163" s="141"/>
      <c r="C163" s="142"/>
      <c r="D163" s="141"/>
      <c r="E163" s="141"/>
      <c r="F163" s="141"/>
    </row>
    <row r="164" spans="1:6" x14ac:dyDescent="0.2">
      <c r="A164" s="140"/>
      <c r="B164" s="141"/>
      <c r="C164" s="142"/>
      <c r="D164" s="141"/>
      <c r="E164" s="141"/>
      <c r="F164" s="141"/>
    </row>
    <row r="165" spans="1:6" x14ac:dyDescent="0.2">
      <c r="A165" s="140"/>
      <c r="B165" s="141"/>
      <c r="C165" s="142"/>
      <c r="D165" s="141"/>
      <c r="E165" s="141"/>
      <c r="F165" s="141"/>
    </row>
    <row r="166" spans="1:6" x14ac:dyDescent="0.2">
      <c r="A166" s="140"/>
      <c r="B166" s="141"/>
      <c r="C166" s="142"/>
      <c r="D166" s="141"/>
      <c r="E166" s="141"/>
      <c r="F166" s="141"/>
    </row>
    <row r="167" spans="1:6" x14ac:dyDescent="0.2">
      <c r="A167" s="140"/>
      <c r="B167" s="141"/>
      <c r="C167" s="142"/>
      <c r="D167" s="141"/>
      <c r="E167" s="141"/>
      <c r="F167" s="141"/>
    </row>
    <row r="168" spans="1:6" x14ac:dyDescent="0.2">
      <c r="A168" s="140"/>
      <c r="B168" s="141"/>
      <c r="C168" s="142"/>
      <c r="D168" s="141"/>
      <c r="E168" s="141"/>
      <c r="F168" s="141"/>
    </row>
    <row r="169" spans="1:6" x14ac:dyDescent="0.2">
      <c r="A169" s="143"/>
      <c r="B169" s="141"/>
      <c r="C169" s="142"/>
      <c r="D169" s="141"/>
      <c r="E169" s="141"/>
      <c r="F169" s="141"/>
    </row>
    <row r="170" spans="1:6" x14ac:dyDescent="0.2">
      <c r="A170" s="143"/>
      <c r="B170" s="141"/>
      <c r="C170" s="142"/>
      <c r="D170" s="141"/>
      <c r="E170" s="141"/>
      <c r="F170" s="141"/>
    </row>
    <row r="171" spans="1:6" x14ac:dyDescent="0.2">
      <c r="A171" s="140"/>
      <c r="B171" s="141"/>
      <c r="C171" s="142"/>
      <c r="D171" s="141"/>
      <c r="E171" s="141"/>
      <c r="F171" s="141"/>
    </row>
    <row r="172" spans="1:6" x14ac:dyDescent="0.2">
      <c r="A172" s="143"/>
      <c r="B172" s="141"/>
      <c r="C172" s="142"/>
      <c r="D172" s="141"/>
      <c r="E172" s="141"/>
      <c r="F172" s="141"/>
    </row>
    <row r="173" spans="1:6" x14ac:dyDescent="0.2">
      <c r="A173" s="143"/>
      <c r="B173" s="141"/>
      <c r="C173" s="142"/>
      <c r="D173" s="141"/>
      <c r="E173" s="141"/>
      <c r="F173" s="141"/>
    </row>
    <row r="174" spans="1:6" x14ac:dyDescent="0.2">
      <c r="A174" s="131"/>
    </row>
    <row r="175" spans="1:6" x14ac:dyDescent="0.2">
      <c r="A175" s="131"/>
    </row>
    <row r="176" spans="1:6" x14ac:dyDescent="0.2">
      <c r="A176" s="131"/>
    </row>
    <row r="177" spans="1:1" x14ac:dyDescent="0.2">
      <c r="A177" s="131"/>
    </row>
    <row r="178" spans="1:1" x14ac:dyDescent="0.2">
      <c r="A178" s="131"/>
    </row>
    <row r="179" spans="1:1" x14ac:dyDescent="0.2">
      <c r="A179" s="131"/>
    </row>
    <row r="180" spans="1:1" x14ac:dyDescent="0.2">
      <c r="A180" s="131"/>
    </row>
    <row r="181" spans="1:1" x14ac:dyDescent="0.2">
      <c r="A181" s="131"/>
    </row>
    <row r="182" spans="1:1" x14ac:dyDescent="0.2">
      <c r="A182" s="131"/>
    </row>
    <row r="183" spans="1:1" x14ac:dyDescent="0.2">
      <c r="A183" s="131"/>
    </row>
    <row r="184" spans="1:1" x14ac:dyDescent="0.2">
      <c r="A184" s="131"/>
    </row>
    <row r="185" spans="1:1" x14ac:dyDescent="0.2">
      <c r="A185" s="131"/>
    </row>
    <row r="186" spans="1:1" x14ac:dyDescent="0.2">
      <c r="A186" s="131"/>
    </row>
    <row r="187" spans="1:1" x14ac:dyDescent="0.2">
      <c r="A187" s="131"/>
    </row>
    <row r="188" spans="1:1" x14ac:dyDescent="0.2">
      <c r="A188" s="131"/>
    </row>
    <row r="189" spans="1:1" x14ac:dyDescent="0.2">
      <c r="A189" s="131"/>
    </row>
    <row r="190" spans="1:1" x14ac:dyDescent="0.2">
      <c r="A190" s="131"/>
    </row>
    <row r="191" spans="1:1" x14ac:dyDescent="0.2">
      <c r="A191" s="131"/>
    </row>
    <row r="192" spans="1:1" x14ac:dyDescent="0.2">
      <c r="A192" s="131"/>
    </row>
    <row r="193" spans="1:1" x14ac:dyDescent="0.2">
      <c r="A193" s="131"/>
    </row>
    <row r="194" spans="1:1" x14ac:dyDescent="0.2">
      <c r="A194" s="131"/>
    </row>
    <row r="195" spans="1:1" x14ac:dyDescent="0.2">
      <c r="A195" s="131"/>
    </row>
    <row r="196" spans="1:1" x14ac:dyDescent="0.2">
      <c r="A196" s="131"/>
    </row>
    <row r="197" spans="1:1" x14ac:dyDescent="0.2">
      <c r="A197" s="131"/>
    </row>
    <row r="198" spans="1:1" x14ac:dyDescent="0.2">
      <c r="A198" s="131"/>
    </row>
    <row r="199" spans="1:1" x14ac:dyDescent="0.2">
      <c r="A199" s="131"/>
    </row>
    <row r="200" spans="1:1" x14ac:dyDescent="0.2">
      <c r="A200" s="131"/>
    </row>
    <row r="201" spans="1:1" x14ac:dyDescent="0.2">
      <c r="A201" s="131"/>
    </row>
    <row r="202" spans="1:1" x14ac:dyDescent="0.2">
      <c r="A202" s="131"/>
    </row>
    <row r="203" spans="1:1" x14ac:dyDescent="0.2">
      <c r="A203" s="131"/>
    </row>
    <row r="204" spans="1:1" x14ac:dyDescent="0.2">
      <c r="A204" s="131"/>
    </row>
    <row r="205" spans="1:1" x14ac:dyDescent="0.2">
      <c r="A205" s="131"/>
    </row>
    <row r="206" spans="1:1" x14ac:dyDescent="0.2">
      <c r="A206" s="131"/>
    </row>
    <row r="207" spans="1:1" x14ac:dyDescent="0.2">
      <c r="A207" s="131"/>
    </row>
    <row r="208" spans="1:1" x14ac:dyDescent="0.2">
      <c r="A208" s="131"/>
    </row>
    <row r="209" spans="1:6" x14ac:dyDescent="0.2">
      <c r="A209" s="131"/>
    </row>
    <row r="210" spans="1:6" x14ac:dyDescent="0.2">
      <c r="A210" s="131"/>
    </row>
    <row r="211" spans="1:6" x14ac:dyDescent="0.2">
      <c r="A211" s="131"/>
    </row>
    <row r="212" spans="1:6" x14ac:dyDescent="0.2">
      <c r="A212" s="131"/>
    </row>
    <row r="213" spans="1:6" x14ac:dyDescent="0.2">
      <c r="A213" s="131"/>
    </row>
    <row r="214" spans="1:6" x14ac:dyDescent="0.2">
      <c r="A214" s="131"/>
    </row>
    <row r="215" spans="1:6" x14ac:dyDescent="0.2">
      <c r="A215" s="131"/>
    </row>
    <row r="216" spans="1:6" x14ac:dyDescent="0.2">
      <c r="A216" s="131"/>
      <c r="F216" s="132"/>
    </row>
    <row r="217" spans="1:6" x14ac:dyDescent="0.2">
      <c r="A217" s="131"/>
    </row>
    <row r="218" spans="1:6" x14ac:dyDescent="0.2">
      <c r="A218" s="131"/>
    </row>
    <row r="219" spans="1:6" x14ac:dyDescent="0.2">
      <c r="A219" s="131"/>
    </row>
    <row r="220" spans="1:6" x14ac:dyDescent="0.2">
      <c r="A220" s="131"/>
    </row>
    <row r="221" spans="1:6" ht="14.25" customHeight="1" x14ac:dyDescent="0.2">
      <c r="A221" s="131"/>
    </row>
    <row r="222" spans="1:6" ht="15" customHeight="1" x14ac:dyDescent="0.2">
      <c r="A222" s="131"/>
    </row>
    <row r="223" spans="1:6" x14ac:dyDescent="0.2">
      <c r="A223" s="131"/>
    </row>
    <row r="224" spans="1:6" x14ac:dyDescent="0.2">
      <c r="A224" s="131"/>
    </row>
    <row r="225" spans="1:1" x14ac:dyDescent="0.2">
      <c r="A225" s="131"/>
    </row>
    <row r="226" spans="1:1" x14ac:dyDescent="0.2">
      <c r="A226" s="131"/>
    </row>
    <row r="227" spans="1:1" x14ac:dyDescent="0.2">
      <c r="A227" s="130"/>
    </row>
    <row r="228" spans="1:1" x14ac:dyDescent="0.2">
      <c r="A228" s="131"/>
    </row>
    <row r="229" spans="1:1" x14ac:dyDescent="0.2">
      <c r="A229" s="131"/>
    </row>
    <row r="230" spans="1:1" x14ac:dyDescent="0.2">
      <c r="A230" s="131"/>
    </row>
    <row r="231" spans="1:1" x14ac:dyDescent="0.2">
      <c r="A231" s="131"/>
    </row>
    <row r="232" spans="1:1" x14ac:dyDescent="0.2">
      <c r="A232" s="131"/>
    </row>
    <row r="233" spans="1:1" x14ac:dyDescent="0.2">
      <c r="A233" s="131"/>
    </row>
    <row r="234" spans="1:1" x14ac:dyDescent="0.2">
      <c r="A234" s="131"/>
    </row>
    <row r="235" spans="1:1" x14ac:dyDescent="0.2">
      <c r="A235" s="131"/>
    </row>
    <row r="236" spans="1:1" x14ac:dyDescent="0.2">
      <c r="A236" s="131"/>
    </row>
  </sheetData>
  <sheetProtection sheet="1" objects="1" scenarios="1"/>
  <mergeCells count="13">
    <mergeCell ref="C5:D5"/>
    <mergeCell ref="A148:B148"/>
    <mergeCell ref="C4:D4"/>
    <mergeCell ref="E1:G1"/>
    <mergeCell ref="C6:D6"/>
    <mergeCell ref="C7:D7"/>
    <mergeCell ref="C8:D8"/>
    <mergeCell ref="A11:B11"/>
    <mergeCell ref="A12:B12"/>
    <mergeCell ref="A13:B13"/>
    <mergeCell ref="B18:E18"/>
    <mergeCell ref="C10:E10"/>
    <mergeCell ref="A10:B10"/>
  </mergeCells>
  <pageMargins left="0.25" right="0.25" top="0.75" bottom="0.75" header="0.3" footer="0.3"/>
  <pageSetup scale="80"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82"/>
  <sheetViews>
    <sheetView showGridLines="0" zoomScale="120" zoomScaleNormal="120" workbookViewId="0">
      <selection activeCell="E2" sqref="E2"/>
    </sheetView>
  </sheetViews>
  <sheetFormatPr defaultColWidth="35.88671875" defaultRowHeight="10.199999999999999" x14ac:dyDescent="0.2"/>
  <cols>
    <col min="1" max="1" width="11.88671875" style="40" customWidth="1"/>
    <col min="2" max="2" width="60.88671875" style="40" customWidth="1"/>
    <col min="3" max="3" width="4.88671875" style="45" customWidth="1"/>
    <col min="4" max="4" width="13.33203125" style="40" customWidth="1"/>
    <col min="5" max="5" width="13.6640625" style="40" customWidth="1"/>
    <col min="6" max="6" width="12.6640625" style="40" customWidth="1"/>
    <col min="7" max="16384" width="35.88671875" style="40"/>
  </cols>
  <sheetData>
    <row r="1" spans="1:7" s="22" customFormat="1" ht="49.8" customHeight="1" x14ac:dyDescent="0.3">
      <c r="C1" s="24"/>
      <c r="E1" s="420"/>
      <c r="F1" s="420"/>
      <c r="G1" s="420"/>
    </row>
    <row r="2" spans="1:7" x14ac:dyDescent="0.2">
      <c r="A2" s="23">
        <v>45631</v>
      </c>
      <c r="B2" s="36"/>
      <c r="C2" s="37"/>
      <c r="D2" s="38"/>
      <c r="E2" s="39"/>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9" spans="1:7" ht="9.75" customHeight="1" x14ac:dyDescent="0.25">
      <c r="D9" s="144"/>
    </row>
    <row r="10" spans="1:7" x14ac:dyDescent="0.2">
      <c r="A10" s="48" t="s">
        <v>5</v>
      </c>
      <c r="B10" s="49"/>
    </row>
    <row r="11" spans="1:7" ht="9.9" customHeight="1" x14ac:dyDescent="0.2">
      <c r="A11" s="52" t="s">
        <v>25</v>
      </c>
      <c r="B11" s="50"/>
    </row>
    <row r="12" spans="1:7" x14ac:dyDescent="0.2">
      <c r="A12" s="52" t="s">
        <v>139</v>
      </c>
      <c r="B12" s="52"/>
    </row>
    <row r="13" spans="1:7" ht="10.5" customHeight="1" x14ac:dyDescent="0.2">
      <c r="A13" s="52" t="s">
        <v>26</v>
      </c>
      <c r="B13" s="52"/>
      <c r="C13" s="51"/>
      <c r="D13" s="51"/>
      <c r="E13" s="51"/>
    </row>
    <row r="14" spans="1:7" ht="12.6" customHeight="1" x14ac:dyDescent="0.2">
      <c r="A14" s="52"/>
      <c r="B14" s="52"/>
      <c r="C14" s="51"/>
      <c r="D14" s="51"/>
      <c r="E14" s="51"/>
    </row>
    <row r="15" spans="1:7" ht="36" customHeight="1" x14ac:dyDescent="0.2">
      <c r="A15" s="56" t="s">
        <v>0</v>
      </c>
      <c r="B15" s="57" t="s">
        <v>6</v>
      </c>
      <c r="C15" s="57" t="s">
        <v>20</v>
      </c>
      <c r="D15" s="57" t="s">
        <v>427</v>
      </c>
      <c r="E15" s="57" t="s">
        <v>433</v>
      </c>
      <c r="F15" s="1" t="s">
        <v>437</v>
      </c>
    </row>
    <row r="16" spans="1:7" ht="210.75" customHeight="1" x14ac:dyDescent="0.2">
      <c r="A16" s="145" t="s">
        <v>162</v>
      </c>
      <c r="B16" s="146" t="s">
        <v>268</v>
      </c>
      <c r="C16" s="137">
        <v>1</v>
      </c>
      <c r="D16" s="147">
        <v>845132</v>
      </c>
      <c r="E16" s="62">
        <f>C16*D16</f>
        <v>845132</v>
      </c>
      <c r="F16" s="97">
        <f>E16-(E16*2%)</f>
        <v>828229.36</v>
      </c>
    </row>
    <row r="17" spans="1:6" ht="11.25" customHeight="1" x14ac:dyDescent="0.2">
      <c r="A17" s="64"/>
      <c r="B17" s="65" t="s">
        <v>63</v>
      </c>
      <c r="C17" s="66"/>
      <c r="D17" s="3"/>
      <c r="E17" s="67"/>
      <c r="F17" s="72"/>
    </row>
    <row r="18" spans="1:6" ht="278.39999999999998" customHeight="1" x14ac:dyDescent="0.2">
      <c r="A18" s="69"/>
      <c r="B18" s="70"/>
      <c r="C18" s="148"/>
      <c r="D18" s="71"/>
      <c r="E18" s="71"/>
      <c r="F18" s="72"/>
    </row>
    <row r="19" spans="1:6" x14ac:dyDescent="0.2">
      <c r="A19" s="69"/>
      <c r="B19" s="73"/>
      <c r="C19" s="69"/>
      <c r="D19" s="74" t="s">
        <v>8</v>
      </c>
      <c r="E19" s="75">
        <f>SUM(E16)</f>
        <v>845132</v>
      </c>
      <c r="F19" s="147">
        <f>SUM(F16)</f>
        <v>828229.36</v>
      </c>
    </row>
    <row r="20" spans="1:6" ht="10.8" thickBot="1" x14ac:dyDescent="0.25">
      <c r="A20" s="69"/>
      <c r="B20" s="73" t="s">
        <v>2</v>
      </c>
      <c r="C20" s="69"/>
      <c r="D20" s="74" t="s">
        <v>9</v>
      </c>
      <c r="E20" s="77"/>
      <c r="F20" s="149"/>
    </row>
    <row r="21" spans="1:6" ht="10.8" thickBot="1" x14ac:dyDescent="0.25">
      <c r="A21" s="69"/>
      <c r="B21" s="78" t="s">
        <v>17</v>
      </c>
      <c r="C21" s="69"/>
      <c r="D21" s="79" t="s">
        <v>1</v>
      </c>
      <c r="E21" s="80">
        <f>SUM(E19:E20)</f>
        <v>845132</v>
      </c>
      <c r="F21" s="76">
        <f>SUM(F19:F20)</f>
        <v>828229.36</v>
      </c>
    </row>
    <row r="22" spans="1:6" x14ac:dyDescent="0.2">
      <c r="A22" s="81" t="s">
        <v>99</v>
      </c>
      <c r="B22" s="82"/>
      <c r="D22" s="83"/>
      <c r="E22" s="83"/>
      <c r="F22" s="72"/>
    </row>
    <row r="23" spans="1:6" x14ac:dyDescent="0.2">
      <c r="A23" s="69"/>
      <c r="B23" s="84" t="s">
        <v>66</v>
      </c>
      <c r="C23" s="85"/>
      <c r="D23" s="150"/>
      <c r="E23" s="87"/>
      <c r="F23" s="68"/>
    </row>
    <row r="24" spans="1:6" x14ac:dyDescent="0.2">
      <c r="A24" s="69"/>
      <c r="B24" s="89" t="s">
        <v>293</v>
      </c>
      <c r="C24" s="15"/>
      <c r="D24" s="76">
        <v>22003</v>
      </c>
      <c r="E24" s="90">
        <f t="shared" ref="E24:E25" si="0">C24*D24</f>
        <v>0</v>
      </c>
      <c r="F24" s="76">
        <f>E24-(E24*2%)</f>
        <v>0</v>
      </c>
    </row>
    <row r="25" spans="1:6" ht="11.4" customHeight="1" x14ac:dyDescent="0.2">
      <c r="A25" s="69"/>
      <c r="B25" s="89" t="s">
        <v>67</v>
      </c>
      <c r="C25" s="15"/>
      <c r="D25" s="76">
        <v>776</v>
      </c>
      <c r="E25" s="90">
        <f t="shared" si="0"/>
        <v>0</v>
      </c>
      <c r="F25" s="76">
        <f t="shared" ref="F25:F40" si="1">E25-(E25*2%)</f>
        <v>0</v>
      </c>
    </row>
    <row r="26" spans="1:6" ht="11.4" customHeight="1" x14ac:dyDescent="0.2">
      <c r="A26" s="69"/>
      <c r="B26" s="89" t="s">
        <v>269</v>
      </c>
      <c r="C26" s="15"/>
      <c r="D26" s="76">
        <v>537</v>
      </c>
      <c r="E26" s="90">
        <f t="shared" ref="E26:E40" si="2">C26*D26</f>
        <v>0</v>
      </c>
      <c r="F26" s="76">
        <f t="shared" si="1"/>
        <v>0</v>
      </c>
    </row>
    <row r="27" spans="1:6" ht="11.4" customHeight="1" x14ac:dyDescent="0.2">
      <c r="A27" s="69"/>
      <c r="B27" s="89" t="s">
        <v>32</v>
      </c>
      <c r="C27" s="15"/>
      <c r="D27" s="76">
        <v>622</v>
      </c>
      <c r="E27" s="90">
        <f t="shared" si="2"/>
        <v>0</v>
      </c>
      <c r="F27" s="76">
        <f t="shared" si="1"/>
        <v>0</v>
      </c>
    </row>
    <row r="28" spans="1:6" ht="11.4" customHeight="1" x14ac:dyDescent="0.2">
      <c r="A28" s="73"/>
      <c r="B28" s="89" t="s">
        <v>33</v>
      </c>
      <c r="C28" s="15"/>
      <c r="D28" s="76">
        <v>707</v>
      </c>
      <c r="E28" s="90">
        <f t="shared" si="2"/>
        <v>0</v>
      </c>
      <c r="F28" s="76">
        <f t="shared" si="1"/>
        <v>0</v>
      </c>
    </row>
    <row r="29" spans="1:6" ht="11.4" customHeight="1" x14ac:dyDescent="0.2">
      <c r="A29" s="73"/>
      <c r="B29" s="89" t="s">
        <v>34</v>
      </c>
      <c r="C29" s="15"/>
      <c r="D29" s="76">
        <v>1146</v>
      </c>
      <c r="E29" s="90">
        <f t="shared" si="2"/>
        <v>0</v>
      </c>
      <c r="F29" s="76">
        <f t="shared" si="1"/>
        <v>0</v>
      </c>
    </row>
    <row r="30" spans="1:6" ht="11.4" customHeight="1" x14ac:dyDescent="0.2">
      <c r="A30" s="73"/>
      <c r="B30" s="89" t="s">
        <v>68</v>
      </c>
      <c r="C30" s="15"/>
      <c r="D30" s="76">
        <v>384</v>
      </c>
      <c r="E30" s="90">
        <f t="shared" si="2"/>
        <v>0</v>
      </c>
      <c r="F30" s="76">
        <f t="shared" si="1"/>
        <v>0</v>
      </c>
    </row>
    <row r="31" spans="1:6" ht="11.4" customHeight="1" x14ac:dyDescent="0.2">
      <c r="A31" s="73"/>
      <c r="B31" s="89" t="s">
        <v>270</v>
      </c>
      <c r="C31" s="15"/>
      <c r="D31" s="76">
        <v>232</v>
      </c>
      <c r="E31" s="90">
        <f t="shared" si="2"/>
        <v>0</v>
      </c>
      <c r="F31" s="76">
        <f t="shared" si="1"/>
        <v>0</v>
      </c>
    </row>
    <row r="32" spans="1:6" ht="11.4" customHeight="1" x14ac:dyDescent="0.2">
      <c r="A32" s="73"/>
      <c r="B32" s="89" t="s">
        <v>35</v>
      </c>
      <c r="C32" s="15"/>
      <c r="D32" s="76">
        <v>652</v>
      </c>
      <c r="E32" s="90">
        <f t="shared" si="2"/>
        <v>0</v>
      </c>
      <c r="F32" s="76">
        <f t="shared" si="1"/>
        <v>0</v>
      </c>
    </row>
    <row r="33" spans="1:8" ht="11.4" customHeight="1" x14ac:dyDescent="0.2">
      <c r="A33" s="73"/>
      <c r="B33" s="89" t="s">
        <v>69</v>
      </c>
      <c r="C33" s="15"/>
      <c r="D33" s="76">
        <v>776</v>
      </c>
      <c r="E33" s="90">
        <f t="shared" si="2"/>
        <v>0</v>
      </c>
      <c r="F33" s="76">
        <f t="shared" si="1"/>
        <v>0</v>
      </c>
    </row>
    <row r="34" spans="1:8" ht="11.4" customHeight="1" x14ac:dyDescent="0.2">
      <c r="A34" s="73"/>
      <c r="B34" s="89" t="s">
        <v>19</v>
      </c>
      <c r="C34" s="15"/>
      <c r="D34" s="76">
        <v>236</v>
      </c>
      <c r="E34" s="90">
        <f t="shared" si="2"/>
        <v>0</v>
      </c>
      <c r="F34" s="76">
        <f t="shared" si="1"/>
        <v>0</v>
      </c>
    </row>
    <row r="35" spans="1:8" ht="11.4" customHeight="1" x14ac:dyDescent="0.2">
      <c r="A35" s="73"/>
      <c r="B35" s="89" t="s">
        <v>70</v>
      </c>
      <c r="C35" s="15"/>
      <c r="D35" s="76">
        <v>385</v>
      </c>
      <c r="E35" s="90">
        <f t="shared" si="2"/>
        <v>0</v>
      </c>
      <c r="F35" s="76">
        <f t="shared" si="1"/>
        <v>0</v>
      </c>
    </row>
    <row r="36" spans="1:8" ht="11.4" customHeight="1" x14ac:dyDescent="0.2">
      <c r="A36" s="73"/>
      <c r="B36" s="89" t="s">
        <v>71</v>
      </c>
      <c r="C36" s="15"/>
      <c r="D36" s="76">
        <v>918</v>
      </c>
      <c r="E36" s="90">
        <f t="shared" si="2"/>
        <v>0</v>
      </c>
      <c r="F36" s="76">
        <f t="shared" si="1"/>
        <v>0</v>
      </c>
    </row>
    <row r="37" spans="1:8" ht="11.4" customHeight="1" x14ac:dyDescent="0.2">
      <c r="A37" s="73"/>
      <c r="B37" s="89" t="s">
        <v>72</v>
      </c>
      <c r="C37" s="15"/>
      <c r="D37" s="76">
        <v>674</v>
      </c>
      <c r="E37" s="90">
        <f t="shared" si="2"/>
        <v>0</v>
      </c>
      <c r="F37" s="76">
        <f t="shared" si="1"/>
        <v>0</v>
      </c>
    </row>
    <row r="38" spans="1:8" ht="11.4" customHeight="1" x14ac:dyDescent="0.2">
      <c r="A38" s="73"/>
      <c r="B38" s="91" t="s">
        <v>272</v>
      </c>
      <c r="C38" s="15"/>
      <c r="D38" s="76">
        <v>925</v>
      </c>
      <c r="E38" s="90">
        <f t="shared" si="2"/>
        <v>0</v>
      </c>
      <c r="F38" s="76">
        <f t="shared" si="1"/>
        <v>0</v>
      </c>
    </row>
    <row r="39" spans="1:8" ht="11.4" customHeight="1" x14ac:dyDescent="0.2">
      <c r="A39" s="73"/>
      <c r="B39" s="89" t="s">
        <v>73</v>
      </c>
      <c r="C39" s="15"/>
      <c r="D39" s="76">
        <v>256</v>
      </c>
      <c r="E39" s="90">
        <f t="shared" si="2"/>
        <v>0</v>
      </c>
      <c r="F39" s="76">
        <f t="shared" si="1"/>
        <v>0</v>
      </c>
    </row>
    <row r="40" spans="1:8" ht="11.4" customHeight="1" x14ac:dyDescent="0.2">
      <c r="A40" s="73"/>
      <c r="B40" s="89" t="s">
        <v>74</v>
      </c>
      <c r="C40" s="15"/>
      <c r="D40" s="76">
        <v>2682</v>
      </c>
      <c r="E40" s="90">
        <f t="shared" si="2"/>
        <v>0</v>
      </c>
      <c r="F40" s="76">
        <f t="shared" si="1"/>
        <v>0</v>
      </c>
    </row>
    <row r="41" spans="1:8" ht="11.4" customHeight="1" x14ac:dyDescent="0.2">
      <c r="A41" s="73"/>
      <c r="B41" s="89"/>
      <c r="C41" s="15"/>
      <c r="D41" s="72"/>
      <c r="E41" s="90"/>
      <c r="F41" s="72"/>
    </row>
    <row r="42" spans="1:8" ht="11.4" customHeight="1" x14ac:dyDescent="0.2">
      <c r="A42" s="73"/>
      <c r="B42" s="84" t="s">
        <v>75</v>
      </c>
      <c r="C42" s="15"/>
      <c r="D42" s="68"/>
      <c r="E42" s="87"/>
      <c r="F42" s="68"/>
    </row>
    <row r="43" spans="1:8" ht="11.4" customHeight="1" x14ac:dyDescent="0.2">
      <c r="A43" s="73"/>
      <c r="B43" s="72" t="s">
        <v>88</v>
      </c>
      <c r="C43" s="15"/>
      <c r="D43" s="76">
        <v>4043</v>
      </c>
      <c r="E43" s="90">
        <f t="shared" ref="E43:E60" si="3">C43*D43</f>
        <v>0</v>
      </c>
      <c r="F43" s="76">
        <f t="shared" ref="F43:F61" si="4">E43-(E43*2%)</f>
        <v>0</v>
      </c>
      <c r="H43" s="88"/>
    </row>
    <row r="44" spans="1:8" ht="11.4" customHeight="1" x14ac:dyDescent="0.2">
      <c r="A44" s="73"/>
      <c r="B44" s="89" t="s">
        <v>294</v>
      </c>
      <c r="C44" s="15"/>
      <c r="D44" s="76">
        <v>2554</v>
      </c>
      <c r="E44" s="90">
        <f t="shared" si="3"/>
        <v>0</v>
      </c>
      <c r="F44" s="76">
        <f t="shared" si="4"/>
        <v>0</v>
      </c>
      <c r="H44" s="88"/>
    </row>
    <row r="45" spans="1:8" ht="11.4" customHeight="1" x14ac:dyDescent="0.2">
      <c r="A45" s="73"/>
      <c r="B45" s="89" t="s">
        <v>76</v>
      </c>
      <c r="C45" s="15"/>
      <c r="D45" s="76">
        <v>2298</v>
      </c>
      <c r="E45" s="90">
        <f t="shared" si="3"/>
        <v>0</v>
      </c>
      <c r="F45" s="76">
        <f t="shared" si="4"/>
        <v>0</v>
      </c>
      <c r="G45" s="93"/>
      <c r="H45" s="88"/>
    </row>
    <row r="46" spans="1:8" ht="11.4" customHeight="1" x14ac:dyDescent="0.2">
      <c r="A46" s="73"/>
      <c r="B46" s="89" t="s">
        <v>77</v>
      </c>
      <c r="C46" s="15"/>
      <c r="D46" s="76">
        <v>923</v>
      </c>
      <c r="E46" s="90">
        <f t="shared" si="3"/>
        <v>0</v>
      </c>
      <c r="F46" s="76">
        <f t="shared" si="4"/>
        <v>0</v>
      </c>
      <c r="G46" s="93"/>
      <c r="H46" s="88"/>
    </row>
    <row r="47" spans="1:8" ht="11.4" customHeight="1" x14ac:dyDescent="0.2">
      <c r="A47" s="73"/>
      <c r="B47" s="89" t="s">
        <v>78</v>
      </c>
      <c r="C47" s="15"/>
      <c r="D47" s="76">
        <v>408</v>
      </c>
      <c r="E47" s="90">
        <f t="shared" si="3"/>
        <v>0</v>
      </c>
      <c r="F47" s="76">
        <f t="shared" si="4"/>
        <v>0</v>
      </c>
      <c r="G47" s="93"/>
      <c r="H47" s="88"/>
    </row>
    <row r="48" spans="1:8" ht="11.4" customHeight="1" x14ac:dyDescent="0.2">
      <c r="A48" s="73"/>
      <c r="B48" s="89" t="s">
        <v>79</v>
      </c>
      <c r="C48" s="15"/>
      <c r="D48" s="76">
        <v>597</v>
      </c>
      <c r="E48" s="90">
        <f t="shared" si="3"/>
        <v>0</v>
      </c>
      <c r="F48" s="76">
        <f t="shared" si="4"/>
        <v>0</v>
      </c>
      <c r="G48" s="93"/>
      <c r="H48" s="88"/>
    </row>
    <row r="49" spans="1:8" ht="11.4" customHeight="1" x14ac:dyDescent="0.2">
      <c r="A49" s="73"/>
      <c r="B49" s="91" t="s">
        <v>80</v>
      </c>
      <c r="C49" s="15"/>
      <c r="D49" s="76">
        <v>697</v>
      </c>
      <c r="E49" s="90">
        <f t="shared" si="3"/>
        <v>0</v>
      </c>
      <c r="F49" s="76">
        <f t="shared" si="4"/>
        <v>0</v>
      </c>
      <c r="G49" s="93"/>
      <c r="H49" s="88"/>
    </row>
    <row r="50" spans="1:8" ht="11.4" customHeight="1" x14ac:dyDescent="0.2">
      <c r="A50" s="73"/>
      <c r="B50" s="89" t="s">
        <v>273</v>
      </c>
      <c r="C50" s="15"/>
      <c r="D50" s="76">
        <v>2238</v>
      </c>
      <c r="E50" s="90">
        <f t="shared" si="3"/>
        <v>0</v>
      </c>
      <c r="F50" s="76">
        <f t="shared" si="4"/>
        <v>0</v>
      </c>
      <c r="G50" s="93"/>
      <c r="H50" s="88"/>
    </row>
    <row r="51" spans="1:8" ht="11.4" customHeight="1" x14ac:dyDescent="0.2">
      <c r="A51" s="73"/>
      <c r="B51" s="89" t="s">
        <v>295</v>
      </c>
      <c r="C51" s="15"/>
      <c r="D51" s="76">
        <v>927</v>
      </c>
      <c r="E51" s="90">
        <f t="shared" si="3"/>
        <v>0</v>
      </c>
      <c r="F51" s="76">
        <f t="shared" si="4"/>
        <v>0</v>
      </c>
      <c r="G51" s="93"/>
      <c r="H51" s="88"/>
    </row>
    <row r="52" spans="1:8" ht="11.4" customHeight="1" x14ac:dyDescent="0.2">
      <c r="A52" s="73"/>
      <c r="B52" s="89" t="s">
        <v>81</v>
      </c>
      <c r="C52" s="15"/>
      <c r="D52" s="76">
        <v>1966</v>
      </c>
      <c r="E52" s="90">
        <f t="shared" si="3"/>
        <v>0</v>
      </c>
      <c r="F52" s="76">
        <f t="shared" si="4"/>
        <v>0</v>
      </c>
      <c r="G52" s="93"/>
      <c r="H52" s="88"/>
    </row>
    <row r="53" spans="1:8" ht="11.4" customHeight="1" x14ac:dyDescent="0.2">
      <c r="A53" s="73"/>
      <c r="B53" s="89" t="s">
        <v>82</v>
      </c>
      <c r="C53" s="15"/>
      <c r="D53" s="76">
        <v>1829</v>
      </c>
      <c r="E53" s="90">
        <f t="shared" si="3"/>
        <v>0</v>
      </c>
      <c r="F53" s="76">
        <f t="shared" si="4"/>
        <v>0</v>
      </c>
      <c r="G53" s="93"/>
      <c r="H53" s="88"/>
    </row>
    <row r="54" spans="1:8" ht="11.4" customHeight="1" x14ac:dyDescent="0.2">
      <c r="A54" s="73"/>
      <c r="B54" s="89" t="s">
        <v>83</v>
      </c>
      <c r="C54" s="15"/>
      <c r="D54" s="76">
        <v>1843</v>
      </c>
      <c r="E54" s="90">
        <f t="shared" si="3"/>
        <v>0</v>
      </c>
      <c r="F54" s="76">
        <f t="shared" si="4"/>
        <v>0</v>
      </c>
      <c r="G54" s="93"/>
      <c r="H54" s="88"/>
    </row>
    <row r="55" spans="1:8" ht="11.4" customHeight="1" x14ac:dyDescent="0.2">
      <c r="A55" s="73"/>
      <c r="B55" s="89" t="s">
        <v>84</v>
      </c>
      <c r="C55" s="15"/>
      <c r="D55" s="76">
        <v>1158</v>
      </c>
      <c r="E55" s="90">
        <f t="shared" si="3"/>
        <v>0</v>
      </c>
      <c r="F55" s="76">
        <f t="shared" si="4"/>
        <v>0</v>
      </c>
      <c r="G55" s="93"/>
      <c r="H55" s="88"/>
    </row>
    <row r="56" spans="1:8" ht="11.4" customHeight="1" x14ac:dyDescent="0.2">
      <c r="A56" s="73"/>
      <c r="B56" s="89" t="s">
        <v>85</v>
      </c>
      <c r="C56" s="15"/>
      <c r="D56" s="76">
        <v>1085</v>
      </c>
      <c r="E56" s="90">
        <f t="shared" si="3"/>
        <v>0</v>
      </c>
      <c r="F56" s="76">
        <f t="shared" si="4"/>
        <v>0</v>
      </c>
      <c r="G56" s="93"/>
      <c r="H56" s="88"/>
    </row>
    <row r="57" spans="1:8" ht="11.4" customHeight="1" x14ac:dyDescent="0.2">
      <c r="A57" s="73"/>
      <c r="B57" s="89" t="s">
        <v>86</v>
      </c>
      <c r="C57" s="15"/>
      <c r="D57" s="76">
        <v>1092</v>
      </c>
      <c r="E57" s="90">
        <f t="shared" si="3"/>
        <v>0</v>
      </c>
      <c r="F57" s="76">
        <f t="shared" si="4"/>
        <v>0</v>
      </c>
      <c r="G57" s="93"/>
      <c r="H57" s="88"/>
    </row>
    <row r="58" spans="1:8" ht="11.4" customHeight="1" x14ac:dyDescent="0.2">
      <c r="A58" s="73"/>
      <c r="B58" s="89" t="s">
        <v>212</v>
      </c>
      <c r="C58" s="15"/>
      <c r="D58" s="76">
        <v>411</v>
      </c>
      <c r="E58" s="90">
        <f t="shared" si="3"/>
        <v>0</v>
      </c>
      <c r="F58" s="76">
        <f t="shared" si="4"/>
        <v>0</v>
      </c>
      <c r="G58" s="93"/>
      <c r="H58" s="88"/>
    </row>
    <row r="59" spans="1:8" ht="11.4" customHeight="1" x14ac:dyDescent="0.2">
      <c r="A59" s="73"/>
      <c r="B59" s="89" t="s">
        <v>224</v>
      </c>
      <c r="C59" s="15"/>
      <c r="D59" s="76">
        <v>565</v>
      </c>
      <c r="E59" s="90">
        <f t="shared" si="3"/>
        <v>0</v>
      </c>
      <c r="F59" s="76">
        <f t="shared" si="4"/>
        <v>0</v>
      </c>
      <c r="G59" s="93"/>
      <c r="H59" s="88"/>
    </row>
    <row r="60" spans="1:8" ht="11.4" customHeight="1" x14ac:dyDescent="0.2">
      <c r="A60" s="73"/>
      <c r="B60" s="89" t="s">
        <v>87</v>
      </c>
      <c r="C60" s="15"/>
      <c r="D60" s="76">
        <v>288</v>
      </c>
      <c r="E60" s="90">
        <f t="shared" si="3"/>
        <v>0</v>
      </c>
      <c r="F60" s="76">
        <f t="shared" si="4"/>
        <v>0</v>
      </c>
      <c r="G60" s="93"/>
      <c r="H60" s="88"/>
    </row>
    <row r="61" spans="1:8" ht="11.4" customHeight="1" x14ac:dyDescent="0.2">
      <c r="A61" s="73"/>
      <c r="B61" s="89" t="s">
        <v>246</v>
      </c>
      <c r="C61" s="15"/>
      <c r="D61" s="76">
        <v>350</v>
      </c>
      <c r="E61" s="90">
        <f t="shared" ref="E61" si="5">C61*D61</f>
        <v>0</v>
      </c>
      <c r="F61" s="76">
        <f t="shared" si="4"/>
        <v>0</v>
      </c>
      <c r="G61" s="93"/>
      <c r="H61" s="88"/>
    </row>
    <row r="62" spans="1:8" ht="11.4" customHeight="1" x14ac:dyDescent="0.2">
      <c r="A62" s="73"/>
      <c r="B62" s="89"/>
      <c r="C62" s="15"/>
      <c r="D62" s="72"/>
      <c r="E62" s="90"/>
      <c r="F62" s="72"/>
    </row>
    <row r="63" spans="1:8" ht="11.4" customHeight="1" x14ac:dyDescent="0.2">
      <c r="A63" s="73"/>
      <c r="B63" s="151" t="s">
        <v>114</v>
      </c>
      <c r="C63" s="15"/>
      <c r="D63" s="68"/>
      <c r="E63" s="87"/>
      <c r="F63" s="68"/>
    </row>
    <row r="64" spans="1:8" ht="11.4" customHeight="1" x14ac:dyDescent="0.2">
      <c r="A64" s="73"/>
      <c r="B64" s="152" t="s">
        <v>296</v>
      </c>
      <c r="C64" s="15"/>
      <c r="D64" s="76">
        <v>6371</v>
      </c>
      <c r="E64" s="90">
        <f t="shared" ref="E64" si="6">C64*D64</f>
        <v>0</v>
      </c>
      <c r="F64" s="76">
        <f t="shared" ref="F64:F67" si="7">E64-(E64*2%)</f>
        <v>0</v>
      </c>
    </row>
    <row r="65" spans="1:6" ht="23.25" customHeight="1" x14ac:dyDescent="0.2">
      <c r="A65" s="73"/>
      <c r="B65" s="153" t="s">
        <v>395</v>
      </c>
      <c r="C65" s="15"/>
      <c r="D65" s="76">
        <v>-30061</v>
      </c>
      <c r="E65" s="90">
        <f t="shared" ref="E65:E66" si="8">C65*D65</f>
        <v>0</v>
      </c>
      <c r="F65" s="76">
        <f t="shared" si="7"/>
        <v>0</v>
      </c>
    </row>
    <row r="66" spans="1:6" ht="11.4" customHeight="1" x14ac:dyDescent="0.2">
      <c r="A66" s="73"/>
      <c r="B66" s="152" t="s">
        <v>115</v>
      </c>
      <c r="C66" s="15"/>
      <c r="D66" s="76">
        <v>16647</v>
      </c>
      <c r="E66" s="90">
        <f t="shared" si="8"/>
        <v>0</v>
      </c>
      <c r="F66" s="76">
        <f t="shared" si="7"/>
        <v>0</v>
      </c>
    </row>
    <row r="67" spans="1:6" ht="11.4" customHeight="1" x14ac:dyDescent="0.2">
      <c r="A67" s="73"/>
      <c r="B67" s="154" t="s">
        <v>18</v>
      </c>
      <c r="C67" s="15"/>
      <c r="D67" s="76">
        <v>760</v>
      </c>
      <c r="E67" s="90">
        <f t="shared" ref="E67" si="9">C67*D67</f>
        <v>0</v>
      </c>
      <c r="F67" s="76">
        <f t="shared" si="7"/>
        <v>0</v>
      </c>
    </row>
    <row r="68" spans="1:6" ht="11.4" customHeight="1" x14ac:dyDescent="0.2">
      <c r="A68" s="73"/>
      <c r="B68" s="155"/>
      <c r="C68" s="15"/>
      <c r="D68" s="72"/>
      <c r="E68" s="156"/>
      <c r="F68" s="72"/>
    </row>
    <row r="69" spans="1:6" ht="11.4" customHeight="1" x14ac:dyDescent="0.2">
      <c r="A69" s="73"/>
      <c r="B69" s="151" t="s">
        <v>297</v>
      </c>
      <c r="C69" s="15"/>
      <c r="D69" s="68"/>
      <c r="E69" s="87"/>
      <c r="F69" s="68"/>
    </row>
    <row r="70" spans="1:6" ht="11.4" customHeight="1" x14ac:dyDescent="0.2">
      <c r="A70" s="73"/>
      <c r="B70" s="155" t="s">
        <v>298</v>
      </c>
      <c r="C70" s="15"/>
      <c r="D70" s="76">
        <v>776</v>
      </c>
      <c r="E70" s="90">
        <f t="shared" ref="E70:E73" si="10">C70*D70</f>
        <v>0</v>
      </c>
      <c r="F70" s="76">
        <f t="shared" ref="F70:F73" si="11">E70-(E70*2%)</f>
        <v>0</v>
      </c>
    </row>
    <row r="71" spans="1:6" ht="11.4" customHeight="1" x14ac:dyDescent="0.2">
      <c r="A71" s="73"/>
      <c r="B71" s="155" t="s">
        <v>299</v>
      </c>
      <c r="C71" s="15"/>
      <c r="D71" s="76">
        <v>531</v>
      </c>
      <c r="E71" s="90">
        <f t="shared" si="10"/>
        <v>0</v>
      </c>
      <c r="F71" s="76">
        <f t="shared" si="11"/>
        <v>0</v>
      </c>
    </row>
    <row r="72" spans="1:6" ht="11.4" customHeight="1" x14ac:dyDescent="0.2">
      <c r="A72" s="73"/>
      <c r="B72" s="155" t="s">
        <v>35</v>
      </c>
      <c r="C72" s="15"/>
      <c r="D72" s="76">
        <v>652</v>
      </c>
      <c r="E72" s="90">
        <f t="shared" si="10"/>
        <v>0</v>
      </c>
      <c r="F72" s="76">
        <f t="shared" si="11"/>
        <v>0</v>
      </c>
    </row>
    <row r="73" spans="1:6" ht="11.4" customHeight="1" x14ac:dyDescent="0.2">
      <c r="A73" s="73"/>
      <c r="B73" s="155" t="s">
        <v>19</v>
      </c>
      <c r="C73" s="15"/>
      <c r="D73" s="76">
        <v>463</v>
      </c>
      <c r="E73" s="90">
        <f t="shared" si="10"/>
        <v>0</v>
      </c>
      <c r="F73" s="76">
        <f t="shared" si="11"/>
        <v>0</v>
      </c>
    </row>
    <row r="74" spans="1:6" ht="11.4" customHeight="1" x14ac:dyDescent="0.2">
      <c r="A74" s="73"/>
      <c r="B74" s="91"/>
      <c r="C74" s="15"/>
      <c r="D74" s="72"/>
      <c r="E74" s="90"/>
      <c r="F74" s="72"/>
    </row>
    <row r="75" spans="1:6" ht="11.4" customHeight="1" x14ac:dyDescent="0.2">
      <c r="A75" s="73"/>
      <c r="B75" s="157" t="s">
        <v>267</v>
      </c>
      <c r="C75" s="15"/>
      <c r="D75" s="68"/>
      <c r="E75" s="87"/>
      <c r="F75" s="68"/>
    </row>
    <row r="76" spans="1:6" ht="11.4" customHeight="1" x14ac:dyDescent="0.2">
      <c r="A76" s="73"/>
      <c r="B76" s="100" t="s">
        <v>117</v>
      </c>
      <c r="C76" s="15"/>
      <c r="D76" s="76">
        <v>229</v>
      </c>
      <c r="E76" s="90">
        <f t="shared" ref="E76:E80" si="12">C76*D76</f>
        <v>0</v>
      </c>
      <c r="F76" s="76">
        <f t="shared" ref="F76:F80" si="13">E76-(E76*2%)</f>
        <v>0</v>
      </c>
    </row>
    <row r="77" spans="1:6" ht="11.4" customHeight="1" x14ac:dyDescent="0.2">
      <c r="A77" s="73"/>
      <c r="B77" s="100" t="s">
        <v>116</v>
      </c>
      <c r="C77" s="15"/>
      <c r="D77" s="76">
        <v>885</v>
      </c>
      <c r="E77" s="90">
        <f t="shared" si="12"/>
        <v>0</v>
      </c>
      <c r="F77" s="76">
        <f t="shared" si="13"/>
        <v>0</v>
      </c>
    </row>
    <row r="78" spans="1:6" ht="11.4" customHeight="1" x14ac:dyDescent="0.2">
      <c r="A78" s="73"/>
      <c r="B78" s="100" t="s">
        <v>300</v>
      </c>
      <c r="C78" s="15"/>
      <c r="D78" s="76">
        <v>498</v>
      </c>
      <c r="E78" s="90">
        <f t="shared" si="12"/>
        <v>0</v>
      </c>
      <c r="F78" s="76">
        <f t="shared" si="13"/>
        <v>0</v>
      </c>
    </row>
    <row r="79" spans="1:6" ht="11.4" customHeight="1" x14ac:dyDescent="0.2">
      <c r="A79" s="73"/>
      <c r="B79" s="100" t="s">
        <v>226</v>
      </c>
      <c r="C79" s="15"/>
      <c r="D79" s="76">
        <v>956</v>
      </c>
      <c r="E79" s="90">
        <f t="shared" si="12"/>
        <v>0</v>
      </c>
      <c r="F79" s="76">
        <f t="shared" si="13"/>
        <v>0</v>
      </c>
    </row>
    <row r="80" spans="1:6" ht="11.4" customHeight="1" thickBot="1" x14ac:dyDescent="0.25">
      <c r="A80" s="73"/>
      <c r="B80" s="158" t="s">
        <v>119</v>
      </c>
      <c r="C80" s="17"/>
      <c r="D80" s="159">
        <v>232</v>
      </c>
      <c r="E80" s="160">
        <f t="shared" si="12"/>
        <v>0</v>
      </c>
      <c r="F80" s="159">
        <f t="shared" si="13"/>
        <v>0</v>
      </c>
    </row>
    <row r="81" spans="1:7" ht="11.4" customHeight="1" x14ac:dyDescent="0.2">
      <c r="A81" s="73"/>
      <c r="B81" s="111" t="s">
        <v>27</v>
      </c>
      <c r="C81" s="18"/>
      <c r="D81" s="112"/>
      <c r="E81" s="112">
        <f>SUM(E23:E80)</f>
        <v>0</v>
      </c>
      <c r="F81" s="112">
        <f>SUM(F23:F80)</f>
        <v>0</v>
      </c>
    </row>
    <row r="82" spans="1:7" ht="11.4" customHeight="1" x14ac:dyDescent="0.2">
      <c r="A82" s="73"/>
      <c r="B82" s="115" t="s">
        <v>98</v>
      </c>
      <c r="C82" s="15"/>
      <c r="D82" s="72"/>
      <c r="E82" s="76">
        <f>E21</f>
        <v>845132</v>
      </c>
      <c r="F82" s="76">
        <f>F21</f>
        <v>828229.36</v>
      </c>
    </row>
    <row r="83" spans="1:7" ht="11.4" customHeight="1" x14ac:dyDescent="0.2">
      <c r="A83" s="73"/>
      <c r="B83" s="115" t="s">
        <v>435</v>
      </c>
      <c r="C83" s="15"/>
      <c r="D83" s="72"/>
      <c r="E83" s="118">
        <f>SUM(E81:E82)</f>
        <v>845132</v>
      </c>
      <c r="F83" s="118">
        <f>SUM(F81:F82)</f>
        <v>828229.36</v>
      </c>
    </row>
    <row r="84" spans="1:7" ht="11.4" customHeight="1" x14ac:dyDescent="0.2">
      <c r="A84" s="73"/>
      <c r="C84" s="15"/>
      <c r="D84" s="72"/>
      <c r="E84" s="72"/>
      <c r="F84" s="72"/>
    </row>
    <row r="85" spans="1:7" ht="11.4" customHeight="1" x14ac:dyDescent="0.2">
      <c r="A85" s="73"/>
      <c r="B85" s="120" t="s">
        <v>430</v>
      </c>
      <c r="C85" s="139">
        <v>0</v>
      </c>
      <c r="D85" s="76">
        <f>(F83*C85)</f>
        <v>0</v>
      </c>
      <c r="E85" s="118">
        <f>E83-D85</f>
        <v>845132</v>
      </c>
      <c r="F85" s="118">
        <f>F83-D85</f>
        <v>828229.36</v>
      </c>
    </row>
    <row r="86" spans="1:7" ht="11.4" customHeight="1" x14ac:dyDescent="0.2">
      <c r="A86" s="73"/>
      <c r="C86" s="15"/>
      <c r="D86" s="72"/>
      <c r="E86" s="72"/>
      <c r="F86" s="72"/>
    </row>
    <row r="87" spans="1:7" ht="11.4" customHeight="1" x14ac:dyDescent="0.2">
      <c r="A87" s="73"/>
      <c r="B87" s="122" t="s">
        <v>100</v>
      </c>
      <c r="C87" s="15"/>
      <c r="D87" s="72"/>
      <c r="E87" s="72"/>
      <c r="F87" s="72"/>
    </row>
    <row r="88" spans="1:7" ht="11.4" customHeight="1" x14ac:dyDescent="0.2">
      <c r="A88" s="73"/>
      <c r="B88" s="123" t="s">
        <v>101</v>
      </c>
      <c r="C88" s="15"/>
      <c r="D88" s="72"/>
      <c r="E88" s="72"/>
      <c r="F88" s="72"/>
    </row>
    <row r="89" spans="1:7" ht="11.4" customHeight="1" x14ac:dyDescent="0.2">
      <c r="A89" s="73"/>
      <c r="B89" s="115"/>
      <c r="C89" s="15"/>
      <c r="D89" s="72"/>
      <c r="E89" s="72"/>
      <c r="F89" s="72"/>
    </row>
    <row r="90" spans="1:7" ht="20.399999999999999" x14ac:dyDescent="0.2">
      <c r="A90" s="73"/>
      <c r="B90" s="120" t="s">
        <v>167</v>
      </c>
      <c r="C90" s="15">
        <v>0</v>
      </c>
      <c r="D90" s="6">
        <v>13</v>
      </c>
      <c r="E90" s="6">
        <f>C90*D90</f>
        <v>0</v>
      </c>
      <c r="F90" s="76">
        <f>C90*D90</f>
        <v>0</v>
      </c>
    </row>
    <row r="91" spans="1:7" ht="11.4" customHeight="1" x14ac:dyDescent="0.2">
      <c r="A91" s="73"/>
      <c r="B91" s="125" t="s">
        <v>1</v>
      </c>
      <c r="E91" s="126">
        <f>SUM(E85:E90)</f>
        <v>845132</v>
      </c>
      <c r="F91" s="126">
        <f>SUM(F85:F90)</f>
        <v>828229.36</v>
      </c>
      <c r="G91" s="161"/>
    </row>
    <row r="92" spans="1:7" ht="11.4" customHeight="1" x14ac:dyDescent="0.2">
      <c r="A92" s="73"/>
      <c r="B92" s="120"/>
      <c r="C92" s="162"/>
    </row>
    <row r="93" spans="1:7" ht="22.95" customHeight="1" x14ac:dyDescent="0.2">
      <c r="C93" s="162"/>
      <c r="E93" s="128" t="s">
        <v>428</v>
      </c>
      <c r="F93" s="128" t="s">
        <v>438</v>
      </c>
    </row>
    <row r="94" spans="1:7" ht="11.4" customHeight="1" x14ac:dyDescent="0.2">
      <c r="A94" s="129"/>
      <c r="B94" s="129"/>
    </row>
    <row r="95" spans="1:7" ht="11.4" customHeight="1" x14ac:dyDescent="0.2">
      <c r="A95" s="49"/>
      <c r="B95" s="49"/>
    </row>
    <row r="96" spans="1:7" x14ac:dyDescent="0.2">
      <c r="A96" s="49"/>
      <c r="B96" s="49"/>
    </row>
    <row r="97" spans="1:6" x14ac:dyDescent="0.2">
      <c r="A97" s="49"/>
      <c r="B97" s="49"/>
    </row>
    <row r="98" spans="1:6" x14ac:dyDescent="0.2">
      <c r="A98" s="49"/>
      <c r="B98" s="49"/>
    </row>
    <row r="99" spans="1:6" x14ac:dyDescent="0.2">
      <c r="A99" s="130"/>
    </row>
    <row r="100" spans="1:6" x14ac:dyDescent="0.2">
      <c r="A100" s="140"/>
      <c r="B100" s="141"/>
      <c r="C100" s="142"/>
      <c r="D100" s="141"/>
      <c r="E100" s="141"/>
      <c r="F100" s="141"/>
    </row>
    <row r="101" spans="1:6" x14ac:dyDescent="0.2">
      <c r="A101" s="140"/>
      <c r="B101" s="141"/>
      <c r="C101" s="142"/>
      <c r="D101" s="141"/>
      <c r="E101" s="141"/>
      <c r="F101" s="141"/>
    </row>
    <row r="102" spans="1:6" x14ac:dyDescent="0.2">
      <c r="A102" s="140"/>
      <c r="B102" s="141"/>
      <c r="C102" s="142"/>
      <c r="D102" s="141"/>
      <c r="E102" s="141"/>
      <c r="F102" s="141"/>
    </row>
    <row r="103" spans="1:6" x14ac:dyDescent="0.2">
      <c r="A103" s="140"/>
      <c r="B103" s="141"/>
      <c r="C103" s="142"/>
      <c r="D103" s="141"/>
      <c r="E103" s="141"/>
      <c r="F103" s="141"/>
    </row>
    <row r="104" spans="1:6" x14ac:dyDescent="0.2">
      <c r="A104" s="140"/>
      <c r="B104" s="141"/>
      <c r="C104" s="142"/>
      <c r="D104" s="141"/>
      <c r="E104" s="141"/>
      <c r="F104" s="141"/>
    </row>
    <row r="105" spans="1:6" x14ac:dyDescent="0.2">
      <c r="A105" s="140"/>
      <c r="B105" s="141"/>
      <c r="C105" s="142"/>
      <c r="D105" s="141"/>
      <c r="E105" s="141"/>
      <c r="F105" s="141"/>
    </row>
    <row r="106" spans="1:6" x14ac:dyDescent="0.2">
      <c r="A106" s="140"/>
      <c r="B106" s="141"/>
      <c r="C106" s="142"/>
      <c r="D106" s="141"/>
      <c r="E106" s="141"/>
      <c r="F106" s="141"/>
    </row>
    <row r="107" spans="1:6" x14ac:dyDescent="0.2">
      <c r="A107" s="140"/>
      <c r="B107" s="141"/>
      <c r="C107" s="142"/>
      <c r="D107" s="141"/>
      <c r="E107" s="141"/>
      <c r="F107" s="141"/>
    </row>
    <row r="108" spans="1:6" x14ac:dyDescent="0.2">
      <c r="A108" s="140"/>
      <c r="B108" s="141"/>
      <c r="C108" s="142"/>
      <c r="D108" s="141"/>
      <c r="E108" s="141"/>
      <c r="F108" s="141"/>
    </row>
    <row r="109" spans="1:6" x14ac:dyDescent="0.2">
      <c r="A109" s="140"/>
      <c r="B109" s="141"/>
      <c r="C109" s="142"/>
      <c r="D109" s="141"/>
      <c r="E109" s="141"/>
      <c r="F109" s="141"/>
    </row>
    <row r="110" spans="1:6" x14ac:dyDescent="0.2">
      <c r="A110" s="140"/>
      <c r="B110" s="141"/>
      <c r="C110" s="142"/>
      <c r="D110" s="141"/>
      <c r="E110" s="141"/>
      <c r="F110" s="141"/>
    </row>
    <row r="111" spans="1:6" x14ac:dyDescent="0.2">
      <c r="A111" s="140"/>
      <c r="B111" s="141"/>
      <c r="C111" s="142"/>
      <c r="D111" s="141"/>
      <c r="E111" s="141"/>
      <c r="F111" s="141"/>
    </row>
    <row r="112" spans="1:6" x14ac:dyDescent="0.2">
      <c r="A112" s="140"/>
      <c r="B112" s="141"/>
      <c r="C112" s="142"/>
      <c r="D112" s="141"/>
      <c r="E112" s="141"/>
      <c r="F112" s="141"/>
    </row>
    <row r="113" spans="1:6" x14ac:dyDescent="0.2">
      <c r="A113" s="140"/>
      <c r="B113" s="141"/>
      <c r="C113" s="142"/>
      <c r="D113" s="141"/>
      <c r="E113" s="141"/>
      <c r="F113" s="141"/>
    </row>
    <row r="114" spans="1:6" x14ac:dyDescent="0.2">
      <c r="A114" s="140"/>
      <c r="B114" s="141"/>
      <c r="C114" s="142"/>
      <c r="D114" s="141"/>
      <c r="E114" s="141"/>
      <c r="F114" s="141"/>
    </row>
    <row r="115" spans="1:6" x14ac:dyDescent="0.2">
      <c r="A115" s="143"/>
      <c r="B115" s="141"/>
      <c r="C115" s="142"/>
      <c r="D115" s="141"/>
      <c r="E115" s="141"/>
      <c r="F115" s="141"/>
    </row>
    <row r="116" spans="1:6" x14ac:dyDescent="0.2">
      <c r="A116" s="143"/>
      <c r="B116" s="141"/>
      <c r="C116" s="142"/>
      <c r="D116" s="141"/>
      <c r="E116" s="141"/>
      <c r="F116" s="141"/>
    </row>
    <row r="117" spans="1:6" x14ac:dyDescent="0.2">
      <c r="A117" s="140"/>
      <c r="B117" s="141"/>
      <c r="C117" s="142"/>
      <c r="D117" s="141"/>
      <c r="E117" s="141"/>
      <c r="F117" s="141"/>
    </row>
    <row r="118" spans="1:6" x14ac:dyDescent="0.2">
      <c r="A118" s="143"/>
      <c r="B118" s="141"/>
      <c r="C118" s="142"/>
      <c r="D118" s="141"/>
      <c r="E118" s="141"/>
      <c r="F118" s="141"/>
    </row>
    <row r="119" spans="1:6" x14ac:dyDescent="0.2">
      <c r="A119" s="143"/>
      <c r="B119" s="141"/>
      <c r="C119" s="142"/>
      <c r="D119" s="141"/>
      <c r="E119" s="141"/>
      <c r="F119" s="141"/>
    </row>
    <row r="120" spans="1:6" x14ac:dyDescent="0.2">
      <c r="A120" s="143"/>
      <c r="B120" s="141"/>
      <c r="C120" s="142"/>
      <c r="D120" s="141"/>
      <c r="E120" s="141"/>
      <c r="F120" s="141"/>
    </row>
    <row r="121" spans="1:6" x14ac:dyDescent="0.2">
      <c r="A121" s="131"/>
    </row>
    <row r="122" spans="1:6" x14ac:dyDescent="0.2">
      <c r="A122" s="131"/>
    </row>
    <row r="123" spans="1:6" x14ac:dyDescent="0.2">
      <c r="A123" s="131"/>
    </row>
    <row r="124" spans="1:6" x14ac:dyDescent="0.2">
      <c r="A124" s="131"/>
    </row>
    <row r="125" spans="1:6" x14ac:dyDescent="0.2">
      <c r="A125" s="131"/>
    </row>
    <row r="126" spans="1:6" x14ac:dyDescent="0.2">
      <c r="A126" s="131"/>
    </row>
    <row r="127" spans="1:6" x14ac:dyDescent="0.2">
      <c r="A127" s="131"/>
    </row>
    <row r="128" spans="1:6" x14ac:dyDescent="0.2">
      <c r="A128" s="131"/>
    </row>
    <row r="129" spans="1:1" x14ac:dyDescent="0.2">
      <c r="A129" s="131"/>
    </row>
    <row r="130" spans="1:1" x14ac:dyDescent="0.2">
      <c r="A130" s="131"/>
    </row>
    <row r="131" spans="1:1" x14ac:dyDescent="0.2">
      <c r="A131" s="131"/>
    </row>
    <row r="132" spans="1:1" x14ac:dyDescent="0.2">
      <c r="A132" s="131"/>
    </row>
    <row r="133" spans="1:1" x14ac:dyDescent="0.2">
      <c r="A133" s="131"/>
    </row>
    <row r="134" spans="1:1" x14ac:dyDescent="0.2">
      <c r="A134" s="131"/>
    </row>
    <row r="135" spans="1:1" x14ac:dyDescent="0.2">
      <c r="A135" s="131"/>
    </row>
    <row r="136" spans="1:1" x14ac:dyDescent="0.2">
      <c r="A136" s="131"/>
    </row>
    <row r="137" spans="1:1" x14ac:dyDescent="0.2">
      <c r="A137" s="131"/>
    </row>
    <row r="138" spans="1:1" x14ac:dyDescent="0.2">
      <c r="A138" s="131"/>
    </row>
    <row r="139" spans="1:1" x14ac:dyDescent="0.2">
      <c r="A139" s="131"/>
    </row>
    <row r="140" spans="1:1" x14ac:dyDescent="0.2">
      <c r="A140" s="131"/>
    </row>
    <row r="141" spans="1:1" x14ac:dyDescent="0.2">
      <c r="A141" s="131"/>
    </row>
    <row r="142" spans="1:1" x14ac:dyDescent="0.2">
      <c r="A142" s="131"/>
    </row>
    <row r="143" spans="1:1" x14ac:dyDescent="0.2">
      <c r="A143" s="131"/>
    </row>
    <row r="144" spans="1:1" x14ac:dyDescent="0.2">
      <c r="A144" s="131"/>
    </row>
    <row r="145" spans="1:1" x14ac:dyDescent="0.2">
      <c r="A145" s="131"/>
    </row>
    <row r="146" spans="1:1" x14ac:dyDescent="0.2">
      <c r="A146" s="131"/>
    </row>
    <row r="147" spans="1:1" x14ac:dyDescent="0.2">
      <c r="A147" s="131"/>
    </row>
    <row r="148" spans="1:1" x14ac:dyDescent="0.2">
      <c r="A148" s="131"/>
    </row>
    <row r="149" spans="1:1" x14ac:dyDescent="0.2">
      <c r="A149" s="131"/>
    </row>
    <row r="150" spans="1:1" x14ac:dyDescent="0.2">
      <c r="A150" s="131"/>
    </row>
    <row r="151" spans="1:1" x14ac:dyDescent="0.2">
      <c r="A151" s="131"/>
    </row>
    <row r="152" spans="1:1" x14ac:dyDescent="0.2">
      <c r="A152" s="131"/>
    </row>
    <row r="153" spans="1:1" x14ac:dyDescent="0.2">
      <c r="A153" s="131"/>
    </row>
    <row r="154" spans="1:1" x14ac:dyDescent="0.2">
      <c r="A154" s="131"/>
    </row>
    <row r="155" spans="1:1" x14ac:dyDescent="0.2">
      <c r="A155" s="131"/>
    </row>
    <row r="156" spans="1:1" x14ac:dyDescent="0.2">
      <c r="A156" s="131"/>
    </row>
    <row r="157" spans="1:1" x14ac:dyDescent="0.2">
      <c r="A157" s="131"/>
    </row>
    <row r="158" spans="1:1" x14ac:dyDescent="0.2">
      <c r="A158" s="131"/>
    </row>
    <row r="159" spans="1:1" x14ac:dyDescent="0.2">
      <c r="A159" s="131"/>
    </row>
    <row r="160" spans="1:1" x14ac:dyDescent="0.2">
      <c r="A160" s="131"/>
    </row>
    <row r="161" spans="1:1" x14ac:dyDescent="0.2">
      <c r="A161" s="131"/>
    </row>
    <row r="162" spans="1:1" x14ac:dyDescent="0.2">
      <c r="A162" s="131"/>
    </row>
    <row r="163" spans="1:1" x14ac:dyDescent="0.2">
      <c r="A163" s="131"/>
    </row>
    <row r="164" spans="1:1" x14ac:dyDescent="0.2">
      <c r="A164" s="131"/>
    </row>
    <row r="165" spans="1:1" x14ac:dyDescent="0.2">
      <c r="A165" s="131"/>
    </row>
    <row r="166" spans="1:1" x14ac:dyDescent="0.2">
      <c r="A166" s="131"/>
    </row>
    <row r="167" spans="1:1" x14ac:dyDescent="0.2">
      <c r="A167" s="131"/>
    </row>
    <row r="168" spans="1:1" x14ac:dyDescent="0.2">
      <c r="A168" s="131"/>
    </row>
    <row r="169" spans="1:1" ht="14.25" customHeight="1" x14ac:dyDescent="0.2">
      <c r="A169" s="131"/>
    </row>
    <row r="170" spans="1:1" ht="15" customHeight="1" x14ac:dyDescent="0.2">
      <c r="A170" s="131"/>
    </row>
    <row r="171" spans="1:1" x14ac:dyDescent="0.2">
      <c r="A171" s="131"/>
    </row>
    <row r="172" spans="1:1" x14ac:dyDescent="0.2">
      <c r="A172" s="131"/>
    </row>
    <row r="173" spans="1:1" x14ac:dyDescent="0.2">
      <c r="A173" s="130"/>
    </row>
    <row r="174" spans="1:1" x14ac:dyDescent="0.2">
      <c r="A174" s="131"/>
    </row>
    <row r="175" spans="1:1" x14ac:dyDescent="0.2">
      <c r="A175" s="131"/>
    </row>
    <row r="176" spans="1:1" x14ac:dyDescent="0.2">
      <c r="A176" s="131"/>
    </row>
    <row r="177" spans="1:1" x14ac:dyDescent="0.2">
      <c r="A177" s="131"/>
    </row>
    <row r="178" spans="1:1" x14ac:dyDescent="0.2">
      <c r="A178" s="131"/>
    </row>
    <row r="179" spans="1:1" x14ac:dyDescent="0.2">
      <c r="A179" s="131"/>
    </row>
    <row r="180" spans="1:1" x14ac:dyDescent="0.2">
      <c r="A180" s="131"/>
    </row>
    <row r="181" spans="1:1" x14ac:dyDescent="0.2">
      <c r="A181" s="131"/>
    </row>
    <row r="182" spans="1:1" x14ac:dyDescent="0.2">
      <c r="A182" s="131"/>
    </row>
  </sheetData>
  <sheetProtection sheet="1" objects="1" scenarios="1"/>
  <mergeCells count="6">
    <mergeCell ref="E1:G1"/>
    <mergeCell ref="C8:D8"/>
    <mergeCell ref="C4:D4"/>
    <mergeCell ref="C5:D5"/>
    <mergeCell ref="C6:D6"/>
    <mergeCell ref="C7:D7"/>
  </mergeCells>
  <pageMargins left="0.25" right="0.25" top="0.75" bottom="0.75" header="0.3" footer="0.3"/>
  <pageSetup scale="92" orientation="portrait" r:id="rId1"/>
  <rowBreaks count="2" manualBreakCount="2">
    <brk id="21" max="16383" man="1"/>
    <brk id="8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4ECE0-746A-4E9B-B4B4-92827F0F63D8}">
  <dimension ref="A1:G30"/>
  <sheetViews>
    <sheetView showGridLines="0" zoomScale="120" zoomScaleNormal="120" workbookViewId="0">
      <selection activeCell="E2" sqref="E2"/>
    </sheetView>
  </sheetViews>
  <sheetFormatPr defaultRowHeight="14.4" x14ac:dyDescent="0.3"/>
  <cols>
    <col min="1" max="1" width="12" customWidth="1"/>
    <col min="2" max="2" width="60.6640625" customWidth="1"/>
    <col min="3" max="3" width="4.88671875" customWidth="1"/>
    <col min="4" max="4" width="12.44140625" customWidth="1"/>
    <col min="5" max="6" width="12.6640625" customWidth="1"/>
  </cols>
  <sheetData>
    <row r="1" spans="1:7" s="22" customFormat="1" ht="50.4" customHeight="1" x14ac:dyDescent="0.3">
      <c r="C1" s="24"/>
      <c r="E1" s="420"/>
      <c r="F1" s="420"/>
      <c r="G1" s="420"/>
    </row>
    <row r="2" spans="1:7" s="40" customFormat="1" ht="11.25" customHeight="1" x14ac:dyDescent="0.2">
      <c r="A2" s="438">
        <v>45631</v>
      </c>
      <c r="B2" s="438"/>
      <c r="C2" s="190"/>
      <c r="D2" s="405"/>
      <c r="E2" s="410"/>
    </row>
    <row r="3" spans="1:7" s="45" customFormat="1" ht="11.4" customHeight="1" x14ac:dyDescent="0.2">
      <c r="A3" s="321" t="s">
        <v>3</v>
      </c>
      <c r="B3" s="322"/>
      <c r="C3" s="323"/>
      <c r="D3" s="322"/>
      <c r="E3" s="324" t="s">
        <v>2</v>
      </c>
    </row>
    <row r="4" spans="1:7" s="40" customFormat="1" ht="11.4" customHeight="1" x14ac:dyDescent="0.2">
      <c r="A4" s="281" t="s">
        <v>140</v>
      </c>
      <c r="B4" s="10"/>
      <c r="C4" s="436" t="s">
        <v>22</v>
      </c>
      <c r="D4" s="437"/>
      <c r="E4" s="12"/>
    </row>
    <row r="5" spans="1:7" s="40" customFormat="1" ht="11.4" customHeight="1" x14ac:dyDescent="0.2">
      <c r="A5" s="281" t="s">
        <v>141</v>
      </c>
      <c r="B5" s="10"/>
      <c r="C5" s="436" t="s">
        <v>23</v>
      </c>
      <c r="D5" s="437"/>
      <c r="E5" s="13"/>
    </row>
    <row r="6" spans="1:7" s="40" customFormat="1" ht="23.1" customHeight="1" x14ac:dyDescent="0.2">
      <c r="A6" s="282" t="s">
        <v>142</v>
      </c>
      <c r="B6" s="10"/>
      <c r="C6" s="436" t="s">
        <v>21</v>
      </c>
      <c r="D6" s="437"/>
      <c r="E6" s="13"/>
    </row>
    <row r="7" spans="1:7" s="40" customFormat="1" ht="11.4" customHeight="1" x14ac:dyDescent="0.2">
      <c r="A7" s="281" t="s">
        <v>143</v>
      </c>
      <c r="B7" s="10"/>
      <c r="C7" s="436" t="s">
        <v>24</v>
      </c>
      <c r="D7" s="437"/>
      <c r="E7" s="12"/>
    </row>
    <row r="8" spans="1:7" s="40" customFormat="1" ht="23.1" customHeight="1" x14ac:dyDescent="0.2">
      <c r="A8" s="282" t="s">
        <v>163</v>
      </c>
      <c r="B8" s="11"/>
      <c r="C8" s="436" t="s">
        <v>4</v>
      </c>
      <c r="D8" s="437"/>
      <c r="E8" s="13"/>
    </row>
    <row r="9" spans="1:7" s="40" customFormat="1" ht="9.75" customHeight="1" x14ac:dyDescent="0.25">
      <c r="C9" s="45"/>
      <c r="D9" s="144"/>
    </row>
    <row r="10" spans="1:7" s="40" customFormat="1" ht="10.199999999999999" x14ac:dyDescent="0.2">
      <c r="A10" s="404" t="s">
        <v>25</v>
      </c>
      <c r="B10" s="405"/>
      <c r="C10" s="45"/>
    </row>
    <row r="11" spans="1:7" s="40" customFormat="1" ht="9.9" customHeight="1" x14ac:dyDescent="0.2">
      <c r="A11" s="407" t="s">
        <v>25</v>
      </c>
      <c r="B11" s="406"/>
      <c r="C11" s="45"/>
    </row>
    <row r="12" spans="1:7" s="40" customFormat="1" ht="10.199999999999999" x14ac:dyDescent="0.2">
      <c r="A12" s="407" t="s">
        <v>139</v>
      </c>
      <c r="B12" s="407"/>
      <c r="C12" s="45"/>
    </row>
    <row r="13" spans="1:7" s="40" customFormat="1" ht="10.5" customHeight="1" x14ac:dyDescent="0.2">
      <c r="A13" s="407" t="s">
        <v>26</v>
      </c>
      <c r="B13" s="407"/>
      <c r="C13" s="188"/>
      <c r="D13" s="188"/>
      <c r="E13" s="188"/>
    </row>
    <row r="14" spans="1:7" s="40" customFormat="1" ht="12.6" customHeight="1" x14ac:dyDescent="0.2">
      <c r="A14" s="407"/>
      <c r="B14" s="407"/>
      <c r="C14" s="188"/>
      <c r="D14" s="188"/>
      <c r="E14" s="188"/>
    </row>
    <row r="15" spans="1:7" s="40" customFormat="1" ht="36" customHeight="1" x14ac:dyDescent="0.2">
      <c r="A15" s="192" t="s">
        <v>0</v>
      </c>
      <c r="B15" s="411" t="s">
        <v>6</v>
      </c>
      <c r="C15" s="193" t="s">
        <v>20</v>
      </c>
      <c r="D15" s="193" t="s">
        <v>427</v>
      </c>
      <c r="E15" s="193" t="s">
        <v>433</v>
      </c>
      <c r="F15" s="1" t="s">
        <v>437</v>
      </c>
    </row>
    <row r="16" spans="1:7" s="40" customFormat="1" ht="379.2" customHeight="1" x14ac:dyDescent="0.2">
      <c r="A16" s="412" t="s">
        <v>514</v>
      </c>
      <c r="B16" s="413" t="s">
        <v>510</v>
      </c>
      <c r="C16" s="414">
        <v>1</v>
      </c>
      <c r="D16" s="61">
        <v>1015000</v>
      </c>
      <c r="E16" s="61">
        <f>D16*C16</f>
        <v>1015000</v>
      </c>
      <c r="F16" s="97">
        <f>E16-(E16*2%)</f>
        <v>994700</v>
      </c>
    </row>
    <row r="17" spans="1:7" s="40" customFormat="1" ht="363.6" customHeight="1" x14ac:dyDescent="0.2">
      <c r="A17" s="167"/>
      <c r="B17" s="415" t="s">
        <v>511</v>
      </c>
      <c r="C17" s="414"/>
      <c r="D17" s="200"/>
      <c r="E17" s="313"/>
      <c r="F17" s="61"/>
    </row>
    <row r="18" spans="1:7" s="40" customFormat="1" ht="373.2" customHeight="1" x14ac:dyDescent="0.2">
      <c r="A18" s="167"/>
      <c r="B18" s="415" t="s">
        <v>512</v>
      </c>
      <c r="C18" s="414"/>
      <c r="D18" s="200"/>
      <c r="E18" s="203"/>
      <c r="F18" s="204"/>
    </row>
    <row r="19" spans="1:7" s="40" customFormat="1" ht="206.25" customHeight="1" x14ac:dyDescent="0.2">
      <c r="A19" s="167"/>
      <c r="B19" s="416" t="s">
        <v>513</v>
      </c>
      <c r="C19" s="414"/>
      <c r="D19" s="200"/>
      <c r="E19" s="203"/>
      <c r="F19" s="204"/>
    </row>
    <row r="20" spans="1:7" s="40" customFormat="1" ht="11.4" customHeight="1" x14ac:dyDescent="0.2">
      <c r="A20" s="168"/>
      <c r="B20" s="115" t="s">
        <v>435</v>
      </c>
      <c r="C20" s="15"/>
      <c r="D20" s="72"/>
      <c r="E20" s="118">
        <f>SUM(E16)</f>
        <v>1015000</v>
      </c>
      <c r="F20" s="118">
        <f>SUM(F16)</f>
        <v>994700</v>
      </c>
    </row>
    <row r="21" spans="1:7" s="40" customFormat="1" ht="11.4" customHeight="1" x14ac:dyDescent="0.2">
      <c r="A21" s="168"/>
      <c r="C21" s="15"/>
      <c r="D21" s="72"/>
      <c r="E21" s="72"/>
      <c r="F21" s="72"/>
    </row>
    <row r="22" spans="1:7" s="40" customFormat="1" ht="11.4" customHeight="1" x14ac:dyDescent="0.2">
      <c r="A22" s="168"/>
      <c r="B22" s="172" t="s">
        <v>430</v>
      </c>
      <c r="C22" s="139">
        <v>0</v>
      </c>
      <c r="D22" s="76">
        <f>(F20*C22)</f>
        <v>0</v>
      </c>
      <c r="E22" s="118">
        <f>E20-D22</f>
        <v>1015000</v>
      </c>
      <c r="F22" s="118">
        <f>F20-D22</f>
        <v>994700</v>
      </c>
    </row>
    <row r="23" spans="1:7" s="40" customFormat="1" ht="11.4" customHeight="1" x14ac:dyDescent="0.2">
      <c r="A23" s="168"/>
      <c r="C23" s="15"/>
      <c r="D23" s="72"/>
      <c r="E23" s="72"/>
      <c r="F23" s="72"/>
    </row>
    <row r="24" spans="1:7" s="40" customFormat="1" ht="11.4" customHeight="1" x14ac:dyDescent="0.2">
      <c r="A24" s="168"/>
      <c r="B24" s="215" t="s">
        <v>100</v>
      </c>
      <c r="C24" s="15"/>
      <c r="D24" s="72"/>
      <c r="E24" s="72"/>
      <c r="F24" s="72"/>
    </row>
    <row r="25" spans="1:7" s="40" customFormat="1" ht="11.4" customHeight="1" x14ac:dyDescent="0.2">
      <c r="A25" s="168"/>
      <c r="B25" s="216" t="s">
        <v>101</v>
      </c>
      <c r="C25" s="15"/>
      <c r="D25" s="72"/>
      <c r="E25" s="72"/>
      <c r="F25" s="72"/>
    </row>
    <row r="26" spans="1:7" s="40" customFormat="1" ht="11.4" customHeight="1" x14ac:dyDescent="0.2">
      <c r="A26" s="168"/>
      <c r="B26" s="115"/>
      <c r="C26" s="15"/>
      <c r="D26" s="72"/>
      <c r="E26" s="72"/>
      <c r="F26" s="72"/>
    </row>
    <row r="27" spans="1:7" s="40" customFormat="1" ht="20.399999999999999" x14ac:dyDescent="0.2">
      <c r="A27" s="168"/>
      <c r="B27" s="172" t="s">
        <v>167</v>
      </c>
      <c r="C27" s="15">
        <v>0</v>
      </c>
      <c r="D27" s="6">
        <v>13</v>
      </c>
      <c r="E27" s="6">
        <f>C27*D27</f>
        <v>0</v>
      </c>
      <c r="F27" s="76">
        <f>C27*D27</f>
        <v>0</v>
      </c>
    </row>
    <row r="28" spans="1:7" s="40" customFormat="1" ht="11.4" customHeight="1" x14ac:dyDescent="0.2">
      <c r="A28" s="168"/>
      <c r="B28" s="125" t="s">
        <v>1</v>
      </c>
      <c r="C28" s="45"/>
      <c r="E28" s="126">
        <f>SUM(E22:E27)</f>
        <v>1015000</v>
      </c>
      <c r="F28" s="126">
        <f>SUM(F22:F27)</f>
        <v>994700</v>
      </c>
      <c r="G28" s="161"/>
    </row>
    <row r="29" spans="1:7" s="40" customFormat="1" ht="11.4" customHeight="1" x14ac:dyDescent="0.2">
      <c r="A29" s="168"/>
      <c r="B29" s="172"/>
      <c r="C29" s="162"/>
    </row>
    <row r="30" spans="1:7" s="40" customFormat="1" ht="22.95" customHeight="1" x14ac:dyDescent="0.2">
      <c r="C30" s="162"/>
      <c r="E30" s="128" t="s">
        <v>428</v>
      </c>
      <c r="F30" s="128" t="s">
        <v>438</v>
      </c>
    </row>
  </sheetData>
  <sheetProtection sheet="1" objects="1" scenarios="1"/>
  <mergeCells count="7">
    <mergeCell ref="C8:D8"/>
    <mergeCell ref="E1:G1"/>
    <mergeCell ref="A2:B2"/>
    <mergeCell ref="C4:D4"/>
    <mergeCell ref="C5:D5"/>
    <mergeCell ref="C6:D6"/>
    <mergeCell ref="C7:D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68"/>
  <sheetViews>
    <sheetView showGridLines="0" zoomScale="120" zoomScaleNormal="120" zoomScaleSheetLayoutView="100" zoomScalePageLayoutView="130" workbookViewId="0">
      <selection activeCell="E2" sqref="E2"/>
    </sheetView>
  </sheetViews>
  <sheetFormatPr defaultColWidth="35.88671875" defaultRowHeight="10.199999999999999" x14ac:dyDescent="0.2"/>
  <cols>
    <col min="1" max="1" width="11.88671875" style="40" customWidth="1"/>
    <col min="2" max="2" width="60.88671875" style="40" customWidth="1"/>
    <col min="3" max="3" width="4.88671875" style="45" customWidth="1"/>
    <col min="4" max="4" width="13.109375" style="40" customWidth="1"/>
    <col min="5" max="5" width="13.5546875" style="40" customWidth="1"/>
    <col min="6" max="6" width="12.6640625" style="40" customWidth="1"/>
    <col min="7" max="16384" width="35.88671875" style="40"/>
  </cols>
  <sheetData>
    <row r="1" spans="1:7" s="22" customFormat="1" ht="49.95" customHeight="1" x14ac:dyDescent="0.3">
      <c r="C1" s="24"/>
      <c r="E1" s="420"/>
      <c r="F1" s="420"/>
      <c r="G1" s="420"/>
    </row>
    <row r="2" spans="1:7" x14ac:dyDescent="0.2">
      <c r="A2" s="23">
        <v>45631</v>
      </c>
      <c r="B2" s="36"/>
      <c r="C2" s="37"/>
      <c r="D2" s="38"/>
      <c r="E2" s="39"/>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10" spans="1:7" x14ac:dyDescent="0.2">
      <c r="A10" s="435" t="s">
        <v>5</v>
      </c>
      <c r="B10" s="435"/>
      <c r="C10" s="434"/>
      <c r="D10" s="434"/>
      <c r="E10" s="434"/>
    </row>
    <row r="11" spans="1:7" x14ac:dyDescent="0.2">
      <c r="A11" s="430" t="s">
        <v>25</v>
      </c>
      <c r="B11" s="430"/>
      <c r="C11" s="51"/>
      <c r="D11" s="51"/>
      <c r="E11" s="51"/>
    </row>
    <row r="12" spans="1:7" ht="11.25" customHeight="1" x14ac:dyDescent="0.2">
      <c r="A12" s="431" t="s">
        <v>139</v>
      </c>
      <c r="B12" s="431"/>
      <c r="C12" s="51"/>
      <c r="D12" s="51"/>
      <c r="E12" s="51"/>
    </row>
    <row r="13" spans="1:7" x14ac:dyDescent="0.2">
      <c r="A13" s="431" t="s">
        <v>26</v>
      </c>
      <c r="B13" s="431"/>
      <c r="C13" s="51"/>
      <c r="D13" s="51"/>
      <c r="E13" s="51"/>
    </row>
    <row r="14" spans="1:7" x14ac:dyDescent="0.2">
      <c r="A14" s="48"/>
      <c r="B14" s="48"/>
      <c r="C14" s="54"/>
      <c r="D14" s="49"/>
      <c r="E14" s="49"/>
    </row>
    <row r="15" spans="1:7" ht="36" customHeight="1" x14ac:dyDescent="0.2">
      <c r="A15" s="56" t="s">
        <v>0</v>
      </c>
      <c r="B15" s="57" t="s">
        <v>6</v>
      </c>
      <c r="C15" s="57" t="s">
        <v>20</v>
      </c>
      <c r="D15" s="57" t="s">
        <v>427</v>
      </c>
      <c r="E15" s="57" t="s">
        <v>433</v>
      </c>
      <c r="F15" s="1" t="s">
        <v>437</v>
      </c>
    </row>
    <row r="16" spans="1:7" ht="167.25" customHeight="1" x14ac:dyDescent="0.2">
      <c r="A16" s="64" t="s">
        <v>104</v>
      </c>
      <c r="B16" s="146" t="s">
        <v>396</v>
      </c>
      <c r="C16" s="176">
        <v>1</v>
      </c>
      <c r="D16" s="61">
        <v>693088</v>
      </c>
      <c r="E16" s="62">
        <f>C16*D16</f>
        <v>693088</v>
      </c>
      <c r="F16" s="97">
        <f>E16-(E16*2%)</f>
        <v>679226.24</v>
      </c>
    </row>
    <row r="17" spans="1:6" x14ac:dyDescent="0.2">
      <c r="A17" s="64"/>
      <c r="B17" s="65" t="s">
        <v>63</v>
      </c>
      <c r="C17" s="163"/>
      <c r="D17" s="3"/>
      <c r="E17" s="67"/>
      <c r="F17" s="72"/>
    </row>
    <row r="18" spans="1:6" ht="285" customHeight="1" x14ac:dyDescent="0.2">
      <c r="A18" s="69"/>
      <c r="B18" s="432"/>
      <c r="C18" s="433"/>
      <c r="D18" s="433"/>
      <c r="E18" s="433"/>
      <c r="F18" s="72"/>
    </row>
    <row r="19" spans="1:6" x14ac:dyDescent="0.2">
      <c r="A19" s="69"/>
      <c r="B19" s="73"/>
      <c r="C19" s="69"/>
      <c r="D19" s="74" t="s">
        <v>8</v>
      </c>
      <c r="E19" s="164">
        <f>SUM(E16)</f>
        <v>693088</v>
      </c>
      <c r="F19" s="165">
        <f>SUM(F16)</f>
        <v>679226.24</v>
      </c>
    </row>
    <row r="20" spans="1:6" ht="11.4" customHeight="1" thickBot="1" x14ac:dyDescent="0.25">
      <c r="A20" s="69"/>
      <c r="B20" s="73" t="s">
        <v>2</v>
      </c>
      <c r="C20" s="69"/>
      <c r="D20" s="74" t="s">
        <v>9</v>
      </c>
      <c r="E20" s="77"/>
      <c r="F20" s="149"/>
    </row>
    <row r="21" spans="1:6" ht="11.4" customHeight="1" thickBot="1" x14ac:dyDescent="0.25">
      <c r="A21" s="69"/>
      <c r="B21" s="78" t="s">
        <v>17</v>
      </c>
      <c r="C21" s="69"/>
      <c r="D21" s="79" t="s">
        <v>1</v>
      </c>
      <c r="E21" s="80">
        <f>SUM(E19:E20)</f>
        <v>693088</v>
      </c>
      <c r="F21" s="76">
        <f>SUM(F19:F20)</f>
        <v>679226.24</v>
      </c>
    </row>
    <row r="22" spans="1:6" ht="11.4" customHeight="1" x14ac:dyDescent="0.2">
      <c r="A22" s="81" t="s">
        <v>99</v>
      </c>
      <c r="B22" s="82"/>
      <c r="D22" s="83"/>
      <c r="E22" s="83"/>
      <c r="F22" s="72"/>
    </row>
    <row r="23" spans="1:6" ht="11.4" customHeight="1" x14ac:dyDescent="0.2">
      <c r="A23" s="69"/>
      <c r="B23" s="84" t="s">
        <v>65</v>
      </c>
      <c r="C23" s="85"/>
      <c r="D23" s="166"/>
      <c r="E23" s="94"/>
      <c r="F23" s="68"/>
    </row>
    <row r="24" spans="1:6" ht="30" customHeight="1" x14ac:dyDescent="0.2">
      <c r="A24" s="167"/>
      <c r="B24" s="91" t="s">
        <v>397</v>
      </c>
      <c r="C24" s="16"/>
      <c r="D24" s="76">
        <v>11566</v>
      </c>
      <c r="E24" s="90">
        <f t="shared" ref="E24:E43" si="0">C24*D24</f>
        <v>0</v>
      </c>
      <c r="F24" s="76">
        <f>E24-(E24*2%)</f>
        <v>0</v>
      </c>
    </row>
    <row r="25" spans="1:6" ht="11.4" customHeight="1" x14ac:dyDescent="0.2">
      <c r="A25" s="167"/>
      <c r="B25" s="89"/>
      <c r="C25" s="16"/>
      <c r="D25" s="72"/>
      <c r="E25" s="90"/>
      <c r="F25" s="72"/>
    </row>
    <row r="26" spans="1:6" ht="11.4" customHeight="1" x14ac:dyDescent="0.2">
      <c r="A26" s="167"/>
      <c r="B26" s="84" t="s">
        <v>66</v>
      </c>
      <c r="C26" s="16"/>
      <c r="D26" s="68"/>
      <c r="E26" s="87"/>
      <c r="F26" s="68"/>
    </row>
    <row r="27" spans="1:6" ht="11.4" customHeight="1" x14ac:dyDescent="0.2">
      <c r="A27" s="167"/>
      <c r="B27" s="89" t="s">
        <v>293</v>
      </c>
      <c r="C27" s="16"/>
      <c r="D27" s="76">
        <v>22003</v>
      </c>
      <c r="E27" s="90">
        <f t="shared" si="0"/>
        <v>0</v>
      </c>
      <c r="F27" s="76">
        <f t="shared" ref="F27:F43" si="1">E27-(E27*2%)</f>
        <v>0</v>
      </c>
    </row>
    <row r="28" spans="1:6" ht="11.4" customHeight="1" x14ac:dyDescent="0.2">
      <c r="A28" s="167"/>
      <c r="B28" s="89" t="s">
        <v>67</v>
      </c>
      <c r="C28" s="16"/>
      <c r="D28" s="76">
        <v>776</v>
      </c>
      <c r="E28" s="90">
        <f t="shared" si="0"/>
        <v>0</v>
      </c>
      <c r="F28" s="76">
        <f t="shared" si="1"/>
        <v>0</v>
      </c>
    </row>
    <row r="29" spans="1:6" ht="11.4" customHeight="1" x14ac:dyDescent="0.2">
      <c r="A29" s="168"/>
      <c r="B29" s="89" t="s">
        <v>269</v>
      </c>
      <c r="C29" s="16"/>
      <c r="D29" s="76">
        <v>537</v>
      </c>
      <c r="E29" s="90">
        <f t="shared" si="0"/>
        <v>0</v>
      </c>
      <c r="F29" s="76">
        <f t="shared" si="1"/>
        <v>0</v>
      </c>
    </row>
    <row r="30" spans="1:6" ht="11.4" customHeight="1" x14ac:dyDescent="0.2">
      <c r="A30" s="168"/>
      <c r="B30" s="89" t="s">
        <v>32</v>
      </c>
      <c r="C30" s="16"/>
      <c r="D30" s="76">
        <v>622</v>
      </c>
      <c r="E30" s="90">
        <f t="shared" si="0"/>
        <v>0</v>
      </c>
      <c r="F30" s="76">
        <f t="shared" si="1"/>
        <v>0</v>
      </c>
    </row>
    <row r="31" spans="1:6" ht="11.4" customHeight="1" x14ac:dyDescent="0.2">
      <c r="A31" s="168"/>
      <c r="B31" s="89" t="s">
        <v>33</v>
      </c>
      <c r="C31" s="16"/>
      <c r="D31" s="76">
        <v>707</v>
      </c>
      <c r="E31" s="90">
        <f t="shared" si="0"/>
        <v>0</v>
      </c>
      <c r="F31" s="76">
        <f t="shared" si="1"/>
        <v>0</v>
      </c>
    </row>
    <row r="32" spans="1:6" ht="11.4" customHeight="1" x14ac:dyDescent="0.2">
      <c r="A32" s="168"/>
      <c r="B32" s="89" t="s">
        <v>34</v>
      </c>
      <c r="C32" s="16"/>
      <c r="D32" s="76">
        <v>1146</v>
      </c>
      <c r="E32" s="90">
        <f t="shared" si="0"/>
        <v>0</v>
      </c>
      <c r="F32" s="76">
        <f t="shared" si="1"/>
        <v>0</v>
      </c>
    </row>
    <row r="33" spans="1:8" ht="11.4" customHeight="1" x14ac:dyDescent="0.2">
      <c r="A33" s="168"/>
      <c r="B33" s="89" t="s">
        <v>68</v>
      </c>
      <c r="C33" s="16"/>
      <c r="D33" s="76">
        <v>384</v>
      </c>
      <c r="E33" s="90">
        <f t="shared" si="0"/>
        <v>0</v>
      </c>
      <c r="F33" s="76">
        <f t="shared" si="1"/>
        <v>0</v>
      </c>
    </row>
    <row r="34" spans="1:8" ht="11.4" customHeight="1" x14ac:dyDescent="0.2">
      <c r="A34" s="168"/>
      <c r="B34" s="89" t="s">
        <v>270</v>
      </c>
      <c r="C34" s="16"/>
      <c r="D34" s="76">
        <v>232</v>
      </c>
      <c r="E34" s="90">
        <f t="shared" si="0"/>
        <v>0</v>
      </c>
      <c r="F34" s="76">
        <f t="shared" si="1"/>
        <v>0</v>
      </c>
    </row>
    <row r="35" spans="1:8" ht="11.4" customHeight="1" x14ac:dyDescent="0.2">
      <c r="A35" s="168"/>
      <c r="B35" s="89" t="s">
        <v>35</v>
      </c>
      <c r="C35" s="16"/>
      <c r="D35" s="76">
        <v>652</v>
      </c>
      <c r="E35" s="90">
        <f t="shared" si="0"/>
        <v>0</v>
      </c>
      <c r="F35" s="76">
        <f t="shared" si="1"/>
        <v>0</v>
      </c>
    </row>
    <row r="36" spans="1:8" ht="11.4" customHeight="1" x14ac:dyDescent="0.2">
      <c r="A36" s="168"/>
      <c r="B36" s="89" t="s">
        <v>69</v>
      </c>
      <c r="C36" s="16"/>
      <c r="D36" s="76">
        <v>776</v>
      </c>
      <c r="E36" s="90">
        <f t="shared" si="0"/>
        <v>0</v>
      </c>
      <c r="F36" s="76">
        <f t="shared" si="1"/>
        <v>0</v>
      </c>
    </row>
    <row r="37" spans="1:8" ht="11.4" customHeight="1" x14ac:dyDescent="0.2">
      <c r="A37" s="168"/>
      <c r="B37" s="89" t="s">
        <v>19</v>
      </c>
      <c r="C37" s="16"/>
      <c r="D37" s="76">
        <v>234</v>
      </c>
      <c r="E37" s="90">
        <f t="shared" si="0"/>
        <v>0</v>
      </c>
      <c r="F37" s="76">
        <f t="shared" si="1"/>
        <v>0</v>
      </c>
    </row>
    <row r="38" spans="1:8" ht="11.4" customHeight="1" x14ac:dyDescent="0.2">
      <c r="A38" s="168"/>
      <c r="B38" s="89" t="s">
        <v>70</v>
      </c>
      <c r="C38" s="16"/>
      <c r="D38" s="76">
        <v>385</v>
      </c>
      <c r="E38" s="90">
        <f t="shared" si="0"/>
        <v>0</v>
      </c>
      <c r="F38" s="76">
        <f t="shared" si="1"/>
        <v>0</v>
      </c>
    </row>
    <row r="39" spans="1:8" ht="11.4" customHeight="1" x14ac:dyDescent="0.2">
      <c r="A39" s="168"/>
      <c r="B39" s="89" t="s">
        <v>71</v>
      </c>
      <c r="C39" s="16"/>
      <c r="D39" s="76">
        <v>918</v>
      </c>
      <c r="E39" s="90">
        <f t="shared" si="0"/>
        <v>0</v>
      </c>
      <c r="F39" s="76">
        <f t="shared" si="1"/>
        <v>0</v>
      </c>
    </row>
    <row r="40" spans="1:8" ht="11.4" customHeight="1" x14ac:dyDescent="0.2">
      <c r="A40" s="168"/>
      <c r="B40" s="89" t="s">
        <v>72</v>
      </c>
      <c r="C40" s="16"/>
      <c r="D40" s="76">
        <v>674</v>
      </c>
      <c r="E40" s="90">
        <f t="shared" si="0"/>
        <v>0</v>
      </c>
      <c r="F40" s="76">
        <f t="shared" si="1"/>
        <v>0</v>
      </c>
    </row>
    <row r="41" spans="1:8" ht="11.4" customHeight="1" x14ac:dyDescent="0.2">
      <c r="A41" s="168"/>
      <c r="B41" s="91" t="s">
        <v>272</v>
      </c>
      <c r="C41" s="16"/>
      <c r="D41" s="76">
        <v>925</v>
      </c>
      <c r="E41" s="90">
        <f t="shared" si="0"/>
        <v>0</v>
      </c>
      <c r="F41" s="76">
        <f t="shared" si="1"/>
        <v>0</v>
      </c>
    </row>
    <row r="42" spans="1:8" ht="11.4" customHeight="1" x14ac:dyDescent="0.2">
      <c r="A42" s="168"/>
      <c r="B42" s="89" t="s">
        <v>73</v>
      </c>
      <c r="C42" s="16"/>
      <c r="D42" s="76">
        <v>256</v>
      </c>
      <c r="E42" s="90">
        <f t="shared" si="0"/>
        <v>0</v>
      </c>
      <c r="F42" s="76">
        <f t="shared" si="1"/>
        <v>0</v>
      </c>
    </row>
    <row r="43" spans="1:8" ht="11.4" customHeight="1" x14ac:dyDescent="0.2">
      <c r="A43" s="168"/>
      <c r="B43" s="89" t="s">
        <v>74</v>
      </c>
      <c r="C43" s="16"/>
      <c r="D43" s="76">
        <v>2682</v>
      </c>
      <c r="E43" s="90">
        <f t="shared" si="0"/>
        <v>0</v>
      </c>
      <c r="F43" s="76">
        <f t="shared" si="1"/>
        <v>0</v>
      </c>
    </row>
    <row r="44" spans="1:8" ht="11.4" customHeight="1" x14ac:dyDescent="0.2">
      <c r="A44" s="168"/>
      <c r="B44" s="89"/>
      <c r="C44" s="16"/>
      <c r="D44" s="72"/>
      <c r="E44" s="90"/>
      <c r="F44" s="72"/>
    </row>
    <row r="45" spans="1:8" ht="11.4" customHeight="1" x14ac:dyDescent="0.2">
      <c r="A45" s="73"/>
      <c r="B45" s="84" t="s">
        <v>75</v>
      </c>
      <c r="C45" s="15"/>
      <c r="D45" s="68"/>
      <c r="E45" s="87"/>
      <c r="F45" s="68"/>
    </row>
    <row r="46" spans="1:8" ht="11.4" customHeight="1" x14ac:dyDescent="0.2">
      <c r="A46" s="73"/>
      <c r="B46" s="72" t="s">
        <v>303</v>
      </c>
      <c r="C46" s="15"/>
      <c r="D46" s="76">
        <v>4041</v>
      </c>
      <c r="E46" s="90">
        <f t="shared" ref="E46:E64" si="2">C46*D46</f>
        <v>0</v>
      </c>
      <c r="F46" s="76">
        <f t="shared" ref="F46:F64" si="3">E46-(E46*2%)</f>
        <v>0</v>
      </c>
      <c r="H46" s="88"/>
    </row>
    <row r="47" spans="1:8" ht="11.4" customHeight="1" x14ac:dyDescent="0.2">
      <c r="A47" s="73"/>
      <c r="B47" s="89" t="s">
        <v>304</v>
      </c>
      <c r="C47" s="15"/>
      <c r="D47" s="76">
        <v>2554</v>
      </c>
      <c r="E47" s="90">
        <f t="shared" si="2"/>
        <v>0</v>
      </c>
      <c r="F47" s="76">
        <f t="shared" si="3"/>
        <v>0</v>
      </c>
      <c r="H47" s="88"/>
    </row>
    <row r="48" spans="1:8" ht="11.4" customHeight="1" x14ac:dyDescent="0.2">
      <c r="A48" s="73"/>
      <c r="B48" s="89" t="s">
        <v>76</v>
      </c>
      <c r="C48" s="15"/>
      <c r="D48" s="76">
        <v>2298</v>
      </c>
      <c r="E48" s="90">
        <f t="shared" si="2"/>
        <v>0</v>
      </c>
      <c r="F48" s="76">
        <f t="shared" si="3"/>
        <v>0</v>
      </c>
      <c r="G48" s="93"/>
      <c r="H48" s="88"/>
    </row>
    <row r="49" spans="1:8" ht="11.4" customHeight="1" x14ac:dyDescent="0.2">
      <c r="A49" s="73"/>
      <c r="B49" s="89" t="s">
        <v>77</v>
      </c>
      <c r="C49" s="15"/>
      <c r="D49" s="76">
        <v>923</v>
      </c>
      <c r="E49" s="90">
        <f t="shared" si="2"/>
        <v>0</v>
      </c>
      <c r="F49" s="76">
        <f t="shared" si="3"/>
        <v>0</v>
      </c>
      <c r="G49" s="93"/>
      <c r="H49" s="88"/>
    </row>
    <row r="50" spans="1:8" ht="11.4" customHeight="1" x14ac:dyDescent="0.2">
      <c r="A50" s="73"/>
      <c r="B50" s="89" t="s">
        <v>78</v>
      </c>
      <c r="C50" s="15"/>
      <c r="D50" s="76">
        <v>408</v>
      </c>
      <c r="E50" s="90">
        <f t="shared" si="2"/>
        <v>0</v>
      </c>
      <c r="F50" s="76">
        <f t="shared" si="3"/>
        <v>0</v>
      </c>
      <c r="G50" s="93"/>
      <c r="H50" s="88"/>
    </row>
    <row r="51" spans="1:8" ht="11.4" customHeight="1" x14ac:dyDescent="0.2">
      <c r="A51" s="73"/>
      <c r="B51" s="89" t="s">
        <v>79</v>
      </c>
      <c r="C51" s="15"/>
      <c r="D51" s="76">
        <v>590</v>
      </c>
      <c r="E51" s="90">
        <f t="shared" si="2"/>
        <v>0</v>
      </c>
      <c r="F51" s="76">
        <f t="shared" si="3"/>
        <v>0</v>
      </c>
      <c r="G51" s="93"/>
      <c r="H51" s="88"/>
    </row>
    <row r="52" spans="1:8" ht="11.4" customHeight="1" x14ac:dyDescent="0.2">
      <c r="A52" s="73"/>
      <c r="B52" s="91" t="s">
        <v>80</v>
      </c>
      <c r="C52" s="15"/>
      <c r="D52" s="76">
        <v>697</v>
      </c>
      <c r="E52" s="90">
        <f t="shared" si="2"/>
        <v>0</v>
      </c>
      <c r="F52" s="76">
        <f t="shared" si="3"/>
        <v>0</v>
      </c>
      <c r="G52" s="93"/>
      <c r="H52" s="88"/>
    </row>
    <row r="53" spans="1:8" ht="11.4" customHeight="1" x14ac:dyDescent="0.2">
      <c r="A53" s="73"/>
      <c r="B53" s="89" t="s">
        <v>305</v>
      </c>
      <c r="C53" s="15"/>
      <c r="D53" s="76">
        <v>2238</v>
      </c>
      <c r="E53" s="90">
        <f t="shared" si="2"/>
        <v>0</v>
      </c>
      <c r="F53" s="76">
        <f t="shared" si="3"/>
        <v>0</v>
      </c>
      <c r="G53" s="93"/>
      <c r="H53" s="88"/>
    </row>
    <row r="54" spans="1:8" ht="11.4" customHeight="1" x14ac:dyDescent="0.2">
      <c r="A54" s="73"/>
      <c r="B54" s="89" t="s">
        <v>295</v>
      </c>
      <c r="C54" s="15"/>
      <c r="D54" s="76">
        <v>918</v>
      </c>
      <c r="E54" s="90">
        <f t="shared" si="2"/>
        <v>0</v>
      </c>
      <c r="F54" s="76">
        <f t="shared" si="3"/>
        <v>0</v>
      </c>
      <c r="G54" s="93"/>
      <c r="H54" s="88"/>
    </row>
    <row r="55" spans="1:8" ht="11.4" customHeight="1" x14ac:dyDescent="0.2">
      <c r="A55" s="73"/>
      <c r="B55" s="89" t="s">
        <v>81</v>
      </c>
      <c r="C55" s="15"/>
      <c r="D55" s="76">
        <v>1966</v>
      </c>
      <c r="E55" s="90">
        <f t="shared" si="2"/>
        <v>0</v>
      </c>
      <c r="F55" s="76">
        <f t="shared" si="3"/>
        <v>0</v>
      </c>
      <c r="G55" s="93"/>
      <c r="H55" s="88"/>
    </row>
    <row r="56" spans="1:8" ht="11.4" customHeight="1" x14ac:dyDescent="0.2">
      <c r="A56" s="73"/>
      <c r="B56" s="89" t="s">
        <v>82</v>
      </c>
      <c r="C56" s="15"/>
      <c r="D56" s="76">
        <v>1829</v>
      </c>
      <c r="E56" s="90">
        <f t="shared" si="2"/>
        <v>0</v>
      </c>
      <c r="F56" s="76">
        <f t="shared" si="3"/>
        <v>0</v>
      </c>
      <c r="G56" s="93"/>
      <c r="H56" s="88"/>
    </row>
    <row r="57" spans="1:8" ht="11.4" customHeight="1" x14ac:dyDescent="0.2">
      <c r="A57" s="73"/>
      <c r="B57" s="89" t="s">
        <v>83</v>
      </c>
      <c r="C57" s="15"/>
      <c r="D57" s="76">
        <v>1843</v>
      </c>
      <c r="E57" s="90">
        <f t="shared" si="2"/>
        <v>0</v>
      </c>
      <c r="F57" s="76">
        <f t="shared" si="3"/>
        <v>0</v>
      </c>
      <c r="G57" s="93"/>
      <c r="H57" s="88"/>
    </row>
    <row r="58" spans="1:8" ht="11.4" customHeight="1" x14ac:dyDescent="0.2">
      <c r="A58" s="73"/>
      <c r="B58" s="89" t="s">
        <v>84</v>
      </c>
      <c r="C58" s="15"/>
      <c r="D58" s="76">
        <v>1146</v>
      </c>
      <c r="E58" s="90">
        <f t="shared" si="2"/>
        <v>0</v>
      </c>
      <c r="F58" s="76">
        <f t="shared" si="3"/>
        <v>0</v>
      </c>
      <c r="G58" s="93"/>
      <c r="H58" s="88"/>
    </row>
    <row r="59" spans="1:8" ht="11.4" customHeight="1" x14ac:dyDescent="0.2">
      <c r="A59" s="73"/>
      <c r="B59" s="89" t="s">
        <v>85</v>
      </c>
      <c r="C59" s="15"/>
      <c r="D59" s="76">
        <v>1085</v>
      </c>
      <c r="E59" s="90">
        <f t="shared" si="2"/>
        <v>0</v>
      </c>
      <c r="F59" s="76">
        <f t="shared" si="3"/>
        <v>0</v>
      </c>
      <c r="G59" s="93"/>
      <c r="H59" s="88"/>
    </row>
    <row r="60" spans="1:8" ht="11.4" customHeight="1" x14ac:dyDescent="0.2">
      <c r="A60" s="73"/>
      <c r="B60" s="89" t="s">
        <v>86</v>
      </c>
      <c r="C60" s="15"/>
      <c r="D60" s="76">
        <v>1082</v>
      </c>
      <c r="E60" s="90">
        <f t="shared" si="2"/>
        <v>0</v>
      </c>
      <c r="F60" s="76">
        <f t="shared" si="3"/>
        <v>0</v>
      </c>
      <c r="G60" s="93"/>
      <c r="H60" s="88"/>
    </row>
    <row r="61" spans="1:8" ht="11.4" customHeight="1" x14ac:dyDescent="0.2">
      <c r="A61" s="73"/>
      <c r="B61" s="89" t="s">
        <v>212</v>
      </c>
      <c r="C61" s="15"/>
      <c r="D61" s="76">
        <v>298</v>
      </c>
      <c r="E61" s="90">
        <f t="shared" si="2"/>
        <v>0</v>
      </c>
      <c r="F61" s="76">
        <f t="shared" si="3"/>
        <v>0</v>
      </c>
      <c r="G61" s="93"/>
      <c r="H61" s="88"/>
    </row>
    <row r="62" spans="1:8" ht="11.4" customHeight="1" x14ac:dyDescent="0.2">
      <c r="A62" s="73"/>
      <c r="B62" s="89" t="s">
        <v>224</v>
      </c>
      <c r="C62" s="15"/>
      <c r="D62" s="76">
        <v>559</v>
      </c>
      <c r="E62" s="90">
        <f t="shared" si="2"/>
        <v>0</v>
      </c>
      <c r="F62" s="76">
        <f t="shared" si="3"/>
        <v>0</v>
      </c>
      <c r="G62" s="93"/>
      <c r="H62" s="88"/>
    </row>
    <row r="63" spans="1:8" ht="11.4" customHeight="1" x14ac:dyDescent="0.2">
      <c r="A63" s="73"/>
      <c r="B63" s="89" t="s">
        <v>87</v>
      </c>
      <c r="C63" s="15"/>
      <c r="D63" s="76">
        <v>284</v>
      </c>
      <c r="E63" s="90">
        <f t="shared" si="2"/>
        <v>0</v>
      </c>
      <c r="F63" s="76">
        <f t="shared" si="3"/>
        <v>0</v>
      </c>
      <c r="G63" s="93"/>
      <c r="H63" s="88"/>
    </row>
    <row r="64" spans="1:8" ht="11.4" customHeight="1" x14ac:dyDescent="0.2">
      <c r="A64" s="73"/>
      <c r="B64" s="89" t="s">
        <v>246</v>
      </c>
      <c r="C64" s="15"/>
      <c r="D64" s="76">
        <v>350</v>
      </c>
      <c r="E64" s="90">
        <f t="shared" si="2"/>
        <v>0</v>
      </c>
      <c r="F64" s="76">
        <f t="shared" si="3"/>
        <v>0</v>
      </c>
      <c r="G64" s="93"/>
      <c r="H64" s="88"/>
    </row>
    <row r="65" spans="1:6" ht="11.4" customHeight="1" x14ac:dyDescent="0.2">
      <c r="A65" s="73"/>
      <c r="B65" s="169"/>
      <c r="C65" s="15"/>
      <c r="D65" s="72"/>
      <c r="E65" s="90"/>
      <c r="F65" s="72"/>
    </row>
    <row r="66" spans="1:6" ht="11.4" customHeight="1" x14ac:dyDescent="0.2">
      <c r="A66" s="73"/>
      <c r="B66" s="84" t="s">
        <v>10</v>
      </c>
      <c r="C66" s="15"/>
      <c r="D66" s="68"/>
      <c r="E66" s="94"/>
      <c r="F66" s="68"/>
    </row>
    <row r="67" spans="1:6" ht="11.4" customHeight="1" x14ac:dyDescent="0.2">
      <c r="A67" s="73"/>
      <c r="B67" s="89" t="s">
        <v>105</v>
      </c>
      <c r="C67" s="15"/>
      <c r="D67" s="76">
        <v>17849</v>
      </c>
      <c r="E67" s="90">
        <f t="shared" ref="E67:E70" si="4">C67*D67</f>
        <v>0</v>
      </c>
      <c r="F67" s="76">
        <f t="shared" ref="F67:F70" si="5">E67-(E67*2%)</f>
        <v>0</v>
      </c>
    </row>
    <row r="68" spans="1:6" ht="11.4" customHeight="1" x14ac:dyDescent="0.2">
      <c r="A68" s="73"/>
      <c r="B68" s="89" t="s">
        <v>106</v>
      </c>
      <c r="C68" s="15"/>
      <c r="D68" s="76">
        <v>2116</v>
      </c>
      <c r="E68" s="90">
        <f t="shared" si="4"/>
        <v>0</v>
      </c>
      <c r="F68" s="76">
        <f t="shared" si="5"/>
        <v>0</v>
      </c>
    </row>
    <row r="69" spans="1:6" ht="11.4" customHeight="1" x14ac:dyDescent="0.2">
      <c r="A69" s="73"/>
      <c r="B69" s="89" t="s">
        <v>107</v>
      </c>
      <c r="C69" s="15"/>
      <c r="D69" s="76">
        <v>4755</v>
      </c>
      <c r="E69" s="90">
        <f t="shared" si="4"/>
        <v>0</v>
      </c>
      <c r="F69" s="76">
        <f t="shared" si="5"/>
        <v>0</v>
      </c>
    </row>
    <row r="70" spans="1:6" ht="11.4" customHeight="1" x14ac:dyDescent="0.2">
      <c r="A70" s="73"/>
      <c r="B70" s="89" t="s">
        <v>108</v>
      </c>
      <c r="C70" s="15"/>
      <c r="D70" s="76">
        <v>9509</v>
      </c>
      <c r="E70" s="90">
        <f t="shared" si="4"/>
        <v>0</v>
      </c>
      <c r="F70" s="76">
        <f t="shared" si="5"/>
        <v>0</v>
      </c>
    </row>
    <row r="71" spans="1:6" ht="11.4" customHeight="1" x14ac:dyDescent="0.2">
      <c r="A71" s="73"/>
      <c r="B71" s="89"/>
      <c r="C71" s="15"/>
      <c r="D71" s="72"/>
      <c r="E71" s="90"/>
      <c r="F71" s="72"/>
    </row>
    <row r="72" spans="1:6" ht="11.4" customHeight="1" x14ac:dyDescent="0.2">
      <c r="A72" s="73"/>
      <c r="B72" s="84" t="s">
        <v>11</v>
      </c>
      <c r="C72" s="15"/>
      <c r="D72" s="68"/>
      <c r="E72" s="94"/>
      <c r="F72" s="68"/>
    </row>
    <row r="73" spans="1:6" ht="39.75" customHeight="1" x14ac:dyDescent="0.2">
      <c r="A73" s="73"/>
      <c r="B73" s="91" t="s">
        <v>398</v>
      </c>
      <c r="C73" s="15"/>
      <c r="D73" s="76">
        <v>18377</v>
      </c>
      <c r="E73" s="90">
        <f t="shared" ref="E73" si="6">C73*D73</f>
        <v>0</v>
      </c>
      <c r="F73" s="76">
        <f>E73-(E73*2%)</f>
        <v>0</v>
      </c>
    </row>
    <row r="74" spans="1:6" ht="11.4" customHeight="1" x14ac:dyDescent="0.2">
      <c r="A74" s="73"/>
      <c r="B74" s="169"/>
      <c r="C74" s="15"/>
      <c r="D74" s="72"/>
      <c r="E74" s="90"/>
      <c r="F74" s="72"/>
    </row>
    <row r="75" spans="1:6" ht="11.4" customHeight="1" x14ac:dyDescent="0.2">
      <c r="A75" s="170"/>
      <c r="B75" s="84" t="s">
        <v>109</v>
      </c>
      <c r="C75" s="15"/>
      <c r="D75" s="92"/>
      <c r="E75" s="95"/>
      <c r="F75" s="68"/>
    </row>
    <row r="76" spans="1:6" ht="11.4" customHeight="1" x14ac:dyDescent="0.2">
      <c r="A76" s="171"/>
      <c r="B76" s="98" t="s">
        <v>30</v>
      </c>
      <c r="C76" s="15"/>
      <c r="D76" s="76">
        <v>776</v>
      </c>
      <c r="E76" s="90">
        <f t="shared" ref="E76:E79" si="7">C76*D76</f>
        <v>0</v>
      </c>
      <c r="F76" s="76">
        <f t="shared" ref="F76:F79" si="8">E76-(E76*2%)</f>
        <v>0</v>
      </c>
    </row>
    <row r="77" spans="1:6" ht="11.4" customHeight="1" x14ac:dyDescent="0.2">
      <c r="A77" s="130"/>
      <c r="B77" s="100" t="s">
        <v>291</v>
      </c>
      <c r="C77" s="15"/>
      <c r="D77" s="76">
        <v>531</v>
      </c>
      <c r="E77" s="90">
        <f t="shared" si="7"/>
        <v>0</v>
      </c>
      <c r="F77" s="76">
        <f t="shared" si="8"/>
        <v>0</v>
      </c>
    </row>
    <row r="78" spans="1:6" ht="11.4" customHeight="1" x14ac:dyDescent="0.2">
      <c r="A78" s="130"/>
      <c r="B78" s="98" t="s">
        <v>35</v>
      </c>
      <c r="C78" s="15"/>
      <c r="D78" s="76">
        <v>652</v>
      </c>
      <c r="E78" s="90">
        <f t="shared" si="7"/>
        <v>0</v>
      </c>
      <c r="F78" s="76">
        <f t="shared" si="8"/>
        <v>0</v>
      </c>
    </row>
    <row r="79" spans="1:6" ht="11.4" customHeight="1" x14ac:dyDescent="0.2">
      <c r="A79" s="130"/>
      <c r="B79" s="98" t="s">
        <v>19</v>
      </c>
      <c r="C79" s="15"/>
      <c r="D79" s="76">
        <v>463</v>
      </c>
      <c r="E79" s="90">
        <f t="shared" si="7"/>
        <v>0</v>
      </c>
      <c r="F79" s="76">
        <f t="shared" si="8"/>
        <v>0</v>
      </c>
    </row>
    <row r="80" spans="1:6" ht="11.4" customHeight="1" x14ac:dyDescent="0.2">
      <c r="A80" s="130"/>
      <c r="B80" s="98"/>
      <c r="C80" s="15"/>
      <c r="D80" s="72"/>
      <c r="E80" s="90"/>
      <c r="F80" s="72"/>
    </row>
    <row r="81" spans="1:6" ht="11.4" customHeight="1" x14ac:dyDescent="0.2">
      <c r="A81" s="130"/>
      <c r="B81" s="84" t="s">
        <v>110</v>
      </c>
      <c r="C81" s="15"/>
      <c r="D81" s="68"/>
      <c r="E81" s="95"/>
      <c r="F81" s="68"/>
    </row>
    <row r="82" spans="1:6" ht="11.4" customHeight="1" x14ac:dyDescent="0.2">
      <c r="A82" s="130"/>
      <c r="B82" s="98" t="s">
        <v>36</v>
      </c>
      <c r="C82" s="15"/>
      <c r="D82" s="76">
        <v>932</v>
      </c>
      <c r="E82" s="90">
        <f t="shared" ref="E82:E88" si="9">C82*D82</f>
        <v>0</v>
      </c>
      <c r="F82" s="76">
        <f t="shared" ref="F82:F88" si="10">E82-(E82*2%)</f>
        <v>0</v>
      </c>
    </row>
    <row r="83" spans="1:6" ht="11.4" customHeight="1" x14ac:dyDescent="0.2">
      <c r="A83" s="130"/>
      <c r="B83" s="100" t="s">
        <v>37</v>
      </c>
      <c r="C83" s="15"/>
      <c r="D83" s="76">
        <v>821</v>
      </c>
      <c r="E83" s="90">
        <f t="shared" si="9"/>
        <v>0</v>
      </c>
      <c r="F83" s="76">
        <f t="shared" si="10"/>
        <v>0</v>
      </c>
    </row>
    <row r="84" spans="1:6" ht="11.4" customHeight="1" x14ac:dyDescent="0.2">
      <c r="A84" s="130"/>
      <c r="B84" s="98" t="s">
        <v>38</v>
      </c>
      <c r="C84" s="15"/>
      <c r="D84" s="76">
        <v>912</v>
      </c>
      <c r="E84" s="90">
        <f t="shared" si="9"/>
        <v>0</v>
      </c>
      <c r="F84" s="76">
        <f t="shared" si="10"/>
        <v>0</v>
      </c>
    </row>
    <row r="85" spans="1:6" ht="20.399999999999999" x14ac:dyDescent="0.2">
      <c r="A85" s="130"/>
      <c r="B85" s="98" t="s">
        <v>39</v>
      </c>
      <c r="C85" s="15"/>
      <c r="D85" s="76">
        <v>609</v>
      </c>
      <c r="E85" s="90">
        <f t="shared" si="9"/>
        <v>0</v>
      </c>
      <c r="F85" s="76">
        <f t="shared" si="10"/>
        <v>0</v>
      </c>
    </row>
    <row r="86" spans="1:6" ht="11.4" customHeight="1" x14ac:dyDescent="0.2">
      <c r="A86" s="130"/>
      <c r="B86" s="98" t="s">
        <v>121</v>
      </c>
      <c r="C86" s="15"/>
      <c r="D86" s="76">
        <v>534</v>
      </c>
      <c r="E86" s="90">
        <f t="shared" si="9"/>
        <v>0</v>
      </c>
      <c r="F86" s="76">
        <f t="shared" si="10"/>
        <v>0</v>
      </c>
    </row>
    <row r="87" spans="1:6" ht="11.4" customHeight="1" x14ac:dyDescent="0.2">
      <c r="A87" s="130"/>
      <c r="B87" s="98" t="s">
        <v>40</v>
      </c>
      <c r="C87" s="15"/>
      <c r="D87" s="76">
        <v>2739</v>
      </c>
      <c r="E87" s="90">
        <f t="shared" si="9"/>
        <v>0</v>
      </c>
      <c r="F87" s="76">
        <f t="shared" si="10"/>
        <v>0</v>
      </c>
    </row>
    <row r="88" spans="1:6" ht="11.4" customHeight="1" x14ac:dyDescent="0.2">
      <c r="A88" s="130"/>
      <c r="B88" s="172" t="s">
        <v>392</v>
      </c>
      <c r="C88" s="15"/>
      <c r="D88" s="76">
        <v>3467</v>
      </c>
      <c r="E88" s="90">
        <f t="shared" si="9"/>
        <v>0</v>
      </c>
      <c r="F88" s="76">
        <f t="shared" si="10"/>
        <v>0</v>
      </c>
    </row>
    <row r="89" spans="1:6" ht="11.4" customHeight="1" x14ac:dyDescent="0.2">
      <c r="A89" s="130"/>
      <c r="B89" s="172"/>
      <c r="C89" s="15"/>
      <c r="D89" s="72"/>
      <c r="E89" s="90"/>
      <c r="F89" s="72"/>
    </row>
    <row r="90" spans="1:6" ht="11.4" customHeight="1" x14ac:dyDescent="0.2">
      <c r="A90" s="130"/>
      <c r="B90" s="84" t="s">
        <v>111</v>
      </c>
      <c r="C90" s="15"/>
      <c r="D90" s="68"/>
      <c r="E90" s="95"/>
      <c r="F90" s="68"/>
    </row>
    <row r="91" spans="1:6" ht="11.4" customHeight="1" x14ac:dyDescent="0.2">
      <c r="A91" s="130"/>
      <c r="B91" s="98" t="s">
        <v>41</v>
      </c>
      <c r="C91" s="15"/>
      <c r="D91" s="76">
        <v>3254</v>
      </c>
      <c r="E91" s="90">
        <f t="shared" ref="E91:E94" si="11">C91*D91</f>
        <v>0</v>
      </c>
      <c r="F91" s="76">
        <f t="shared" ref="F91:F94" si="12">E91-(E91*2%)</f>
        <v>0</v>
      </c>
    </row>
    <row r="92" spans="1:6" ht="11.4" customHeight="1" x14ac:dyDescent="0.2">
      <c r="A92" s="130"/>
      <c r="B92" s="98" t="s">
        <v>42</v>
      </c>
      <c r="C92" s="15"/>
      <c r="D92" s="76">
        <v>3629</v>
      </c>
      <c r="E92" s="90">
        <f t="shared" si="11"/>
        <v>0</v>
      </c>
      <c r="F92" s="76">
        <f t="shared" si="12"/>
        <v>0</v>
      </c>
    </row>
    <row r="93" spans="1:6" ht="11.4" customHeight="1" x14ac:dyDescent="0.2">
      <c r="A93" s="130"/>
      <c r="B93" s="98" t="s">
        <v>43</v>
      </c>
      <c r="C93" s="15"/>
      <c r="D93" s="76">
        <v>3723</v>
      </c>
      <c r="E93" s="90">
        <f t="shared" si="11"/>
        <v>0</v>
      </c>
      <c r="F93" s="76">
        <f t="shared" si="12"/>
        <v>0</v>
      </c>
    </row>
    <row r="94" spans="1:6" ht="11.4" customHeight="1" x14ac:dyDescent="0.2">
      <c r="A94" s="130"/>
      <c r="B94" s="98" t="s">
        <v>44</v>
      </c>
      <c r="C94" s="15"/>
      <c r="D94" s="76">
        <v>3817</v>
      </c>
      <c r="E94" s="90">
        <f t="shared" si="11"/>
        <v>0</v>
      </c>
      <c r="F94" s="76">
        <f t="shared" si="12"/>
        <v>0</v>
      </c>
    </row>
    <row r="95" spans="1:6" ht="11.4" customHeight="1" x14ac:dyDescent="0.2">
      <c r="A95" s="130"/>
      <c r="B95" s="173"/>
      <c r="C95" s="15"/>
      <c r="D95" s="72"/>
      <c r="E95" s="80"/>
      <c r="F95" s="72"/>
    </row>
    <row r="96" spans="1:6" ht="11.4" customHeight="1" x14ac:dyDescent="0.2">
      <c r="A96" s="131"/>
      <c r="B96" s="84" t="s">
        <v>112</v>
      </c>
      <c r="C96" s="15"/>
      <c r="D96" s="68"/>
      <c r="E96" s="95"/>
      <c r="F96" s="68"/>
    </row>
    <row r="97" spans="1:6" ht="11.4" customHeight="1" x14ac:dyDescent="0.2">
      <c r="A97" s="131"/>
      <c r="B97" s="101" t="s">
        <v>122</v>
      </c>
      <c r="C97" s="15"/>
      <c r="D97" s="76">
        <v>692</v>
      </c>
      <c r="E97" s="90">
        <f t="shared" ref="E97:E100" si="13">C97*D97</f>
        <v>0</v>
      </c>
      <c r="F97" s="76">
        <f t="shared" ref="F97:F100" si="14">E97-(E97*2%)</f>
        <v>0</v>
      </c>
    </row>
    <row r="98" spans="1:6" ht="11.4" customHeight="1" x14ac:dyDescent="0.2">
      <c r="A98" s="130"/>
      <c r="B98" s="101" t="s">
        <v>45</v>
      </c>
      <c r="C98" s="15"/>
      <c r="D98" s="76">
        <v>776</v>
      </c>
      <c r="E98" s="90">
        <f t="shared" si="13"/>
        <v>0</v>
      </c>
      <c r="F98" s="76">
        <f t="shared" si="14"/>
        <v>0</v>
      </c>
    </row>
    <row r="99" spans="1:6" ht="11.4" customHeight="1" x14ac:dyDescent="0.2">
      <c r="A99" s="131"/>
      <c r="B99" s="101" t="s">
        <v>46</v>
      </c>
      <c r="C99" s="15"/>
      <c r="D99" s="76">
        <v>889</v>
      </c>
      <c r="E99" s="90">
        <f t="shared" si="13"/>
        <v>0</v>
      </c>
      <c r="F99" s="76">
        <f t="shared" si="14"/>
        <v>0</v>
      </c>
    </row>
    <row r="100" spans="1:6" ht="11.4" customHeight="1" x14ac:dyDescent="0.2">
      <c r="A100" s="131"/>
      <c r="B100" s="101" t="s">
        <v>47</v>
      </c>
      <c r="C100" s="15"/>
      <c r="D100" s="76">
        <v>946</v>
      </c>
      <c r="E100" s="90">
        <f t="shared" si="13"/>
        <v>0</v>
      </c>
      <c r="F100" s="76">
        <f t="shared" si="14"/>
        <v>0</v>
      </c>
    </row>
    <row r="101" spans="1:6" ht="11.4" customHeight="1" x14ac:dyDescent="0.2">
      <c r="A101" s="131"/>
      <c r="B101" s="98"/>
      <c r="C101" s="15"/>
      <c r="D101" s="5"/>
      <c r="E101" s="90"/>
      <c r="F101" s="72"/>
    </row>
    <row r="102" spans="1:6" ht="11.4" customHeight="1" x14ac:dyDescent="0.2">
      <c r="A102" s="131"/>
      <c r="B102" s="98" t="s">
        <v>123</v>
      </c>
      <c r="C102" s="15"/>
      <c r="D102" s="76">
        <v>346</v>
      </c>
      <c r="E102" s="90">
        <f t="shared" ref="E102:E105" si="15">C102*D102</f>
        <v>0</v>
      </c>
      <c r="F102" s="76">
        <f t="shared" ref="F102:F105" si="16">E102-(E102*2%)</f>
        <v>0</v>
      </c>
    </row>
    <row r="103" spans="1:6" ht="11.4" customHeight="1" x14ac:dyDescent="0.2">
      <c r="A103" s="131"/>
      <c r="B103" s="98" t="s">
        <v>124</v>
      </c>
      <c r="C103" s="15"/>
      <c r="D103" s="76">
        <v>385</v>
      </c>
      <c r="E103" s="90">
        <f t="shared" si="15"/>
        <v>0</v>
      </c>
      <c r="F103" s="76">
        <f t="shared" si="16"/>
        <v>0</v>
      </c>
    </row>
    <row r="104" spans="1:6" ht="11.4" customHeight="1" x14ac:dyDescent="0.2">
      <c r="A104" s="131"/>
      <c r="B104" s="98" t="s">
        <v>125</v>
      </c>
      <c r="C104" s="15"/>
      <c r="D104" s="76">
        <v>448</v>
      </c>
      <c r="E104" s="90">
        <f t="shared" si="15"/>
        <v>0</v>
      </c>
      <c r="F104" s="76">
        <f t="shared" si="16"/>
        <v>0</v>
      </c>
    </row>
    <row r="105" spans="1:6" ht="11.4" customHeight="1" x14ac:dyDescent="0.2">
      <c r="A105" s="131"/>
      <c r="B105" s="98" t="s">
        <v>126</v>
      </c>
      <c r="C105" s="15"/>
      <c r="D105" s="76">
        <v>510</v>
      </c>
      <c r="E105" s="90">
        <f t="shared" si="15"/>
        <v>0</v>
      </c>
      <c r="F105" s="76">
        <f t="shared" si="16"/>
        <v>0</v>
      </c>
    </row>
    <row r="106" spans="1:6" ht="11.4" customHeight="1" x14ac:dyDescent="0.2">
      <c r="A106" s="131"/>
      <c r="B106" s="173"/>
      <c r="C106" s="15"/>
      <c r="D106" s="72"/>
      <c r="E106" s="90"/>
      <c r="F106" s="72"/>
    </row>
    <row r="107" spans="1:6" ht="11.4" customHeight="1" x14ac:dyDescent="0.2">
      <c r="A107" s="131"/>
      <c r="B107" s="102" t="s">
        <v>16</v>
      </c>
      <c r="C107" s="15"/>
      <c r="D107" s="68"/>
      <c r="E107" s="95"/>
      <c r="F107" s="68"/>
    </row>
    <row r="108" spans="1:6" ht="11.4" customHeight="1" x14ac:dyDescent="0.2">
      <c r="A108" s="131"/>
      <c r="B108" s="104" t="s">
        <v>138</v>
      </c>
      <c r="C108" s="15"/>
      <c r="D108" s="76">
        <v>5488</v>
      </c>
      <c r="E108" s="90">
        <f t="shared" ref="E108:E120" si="17">C108*D108</f>
        <v>0</v>
      </c>
      <c r="F108" s="76">
        <f t="shared" ref="F108:F120" si="18">E108-(E108*2%)</f>
        <v>0</v>
      </c>
    </row>
    <row r="109" spans="1:6" ht="11.4" customHeight="1" x14ac:dyDescent="0.2">
      <c r="A109" s="131"/>
      <c r="B109" s="104" t="s">
        <v>48</v>
      </c>
      <c r="C109" s="15"/>
      <c r="D109" s="76">
        <v>5654</v>
      </c>
      <c r="E109" s="90">
        <f t="shared" si="17"/>
        <v>0</v>
      </c>
      <c r="F109" s="76">
        <f t="shared" si="18"/>
        <v>0</v>
      </c>
    </row>
    <row r="110" spans="1:6" ht="11.4" customHeight="1" x14ac:dyDescent="0.2">
      <c r="A110" s="131"/>
      <c r="B110" s="104" t="s">
        <v>49</v>
      </c>
      <c r="C110" s="15"/>
      <c r="D110" s="76">
        <v>6033</v>
      </c>
      <c r="E110" s="90">
        <f t="shared" si="17"/>
        <v>0</v>
      </c>
      <c r="F110" s="76">
        <f t="shared" si="18"/>
        <v>0</v>
      </c>
    </row>
    <row r="111" spans="1:6" ht="11.4" customHeight="1" x14ac:dyDescent="0.2">
      <c r="A111" s="131"/>
      <c r="B111" s="104" t="s">
        <v>50</v>
      </c>
      <c r="C111" s="15"/>
      <c r="D111" s="76">
        <v>6332</v>
      </c>
      <c r="E111" s="90">
        <f t="shared" si="17"/>
        <v>0</v>
      </c>
      <c r="F111" s="76">
        <f t="shared" si="18"/>
        <v>0</v>
      </c>
    </row>
    <row r="112" spans="1:6" ht="11.4" customHeight="1" x14ac:dyDescent="0.2">
      <c r="A112" s="131"/>
      <c r="B112" s="104" t="s">
        <v>51</v>
      </c>
      <c r="C112" s="15"/>
      <c r="D112" s="76">
        <v>1208</v>
      </c>
      <c r="E112" s="90">
        <f t="shared" si="17"/>
        <v>0</v>
      </c>
      <c r="F112" s="76">
        <f t="shared" si="18"/>
        <v>0</v>
      </c>
    </row>
    <row r="113" spans="1:6" ht="11.4" customHeight="1" x14ac:dyDescent="0.2">
      <c r="A113" s="131"/>
      <c r="B113" s="104" t="s">
        <v>52</v>
      </c>
      <c r="C113" s="15"/>
      <c r="D113" s="76">
        <v>560</v>
      </c>
      <c r="E113" s="90">
        <f t="shared" si="17"/>
        <v>0</v>
      </c>
      <c r="F113" s="76">
        <f t="shared" si="18"/>
        <v>0</v>
      </c>
    </row>
    <row r="114" spans="1:6" ht="11.4" customHeight="1" x14ac:dyDescent="0.2">
      <c r="A114" s="131"/>
      <c r="B114" s="104" t="s">
        <v>53</v>
      </c>
      <c r="C114" s="15"/>
      <c r="D114" s="76">
        <v>715</v>
      </c>
      <c r="E114" s="90">
        <f t="shared" si="17"/>
        <v>0</v>
      </c>
      <c r="F114" s="76">
        <f t="shared" si="18"/>
        <v>0</v>
      </c>
    </row>
    <row r="115" spans="1:6" ht="11.4" customHeight="1" x14ac:dyDescent="0.2">
      <c r="A115" s="131"/>
      <c r="B115" s="105" t="s">
        <v>54</v>
      </c>
      <c r="C115" s="15"/>
      <c r="D115" s="76">
        <v>947</v>
      </c>
      <c r="E115" s="90">
        <f t="shared" si="17"/>
        <v>0</v>
      </c>
      <c r="F115" s="76">
        <f t="shared" si="18"/>
        <v>0</v>
      </c>
    </row>
    <row r="116" spans="1:6" ht="11.4" customHeight="1" x14ac:dyDescent="0.2">
      <c r="A116" s="131"/>
      <c r="B116" s="104" t="s">
        <v>55</v>
      </c>
      <c r="C116" s="15"/>
      <c r="D116" s="76">
        <v>546</v>
      </c>
      <c r="E116" s="90">
        <f t="shared" si="17"/>
        <v>0</v>
      </c>
      <c r="F116" s="76">
        <f t="shared" si="18"/>
        <v>0</v>
      </c>
    </row>
    <row r="117" spans="1:6" ht="11.4" customHeight="1" x14ac:dyDescent="0.2">
      <c r="A117" s="131"/>
      <c r="B117" s="105" t="s">
        <v>56</v>
      </c>
      <c r="C117" s="15"/>
      <c r="D117" s="76">
        <v>763</v>
      </c>
      <c r="E117" s="90">
        <f t="shared" si="17"/>
        <v>0</v>
      </c>
      <c r="F117" s="76">
        <f t="shared" si="18"/>
        <v>0</v>
      </c>
    </row>
    <row r="118" spans="1:6" ht="11.4" customHeight="1" x14ac:dyDescent="0.2">
      <c r="A118" s="131"/>
      <c r="B118" s="105" t="s">
        <v>385</v>
      </c>
      <c r="C118" s="15"/>
      <c r="D118" s="76">
        <v>26.25</v>
      </c>
      <c r="E118" s="90">
        <f t="shared" si="17"/>
        <v>0</v>
      </c>
      <c r="F118" s="76">
        <f t="shared" si="18"/>
        <v>0</v>
      </c>
    </row>
    <row r="119" spans="1:6" ht="11.4" customHeight="1" x14ac:dyDescent="0.2">
      <c r="A119" s="131"/>
      <c r="B119" s="105" t="s">
        <v>386</v>
      </c>
      <c r="C119" s="15"/>
      <c r="D119" s="76">
        <v>38.06</v>
      </c>
      <c r="E119" s="90">
        <f t="shared" si="17"/>
        <v>0</v>
      </c>
      <c r="F119" s="76">
        <f t="shared" si="18"/>
        <v>0</v>
      </c>
    </row>
    <row r="120" spans="1:6" ht="11.4" customHeight="1" x14ac:dyDescent="0.2">
      <c r="A120" s="131"/>
      <c r="B120" s="105" t="s">
        <v>387</v>
      </c>
      <c r="C120" s="15"/>
      <c r="D120" s="76">
        <v>3.1</v>
      </c>
      <c r="E120" s="90">
        <f t="shared" si="17"/>
        <v>0</v>
      </c>
      <c r="F120" s="76">
        <f t="shared" si="18"/>
        <v>0</v>
      </c>
    </row>
    <row r="121" spans="1:6" ht="11.4" customHeight="1" x14ac:dyDescent="0.2">
      <c r="A121" s="131"/>
      <c r="B121" s="105"/>
      <c r="C121" s="15"/>
      <c r="D121" s="72"/>
      <c r="E121" s="90"/>
      <c r="F121" s="72"/>
    </row>
    <row r="122" spans="1:6" ht="11.4" customHeight="1" x14ac:dyDescent="0.2">
      <c r="A122" s="131"/>
      <c r="B122" s="105" t="s">
        <v>405</v>
      </c>
      <c r="C122" s="15"/>
      <c r="D122" s="68"/>
      <c r="E122" s="87"/>
      <c r="F122" s="68"/>
    </row>
    <row r="123" spans="1:6" ht="11.4" customHeight="1" x14ac:dyDescent="0.2">
      <c r="A123" s="131"/>
      <c r="B123" s="105" t="s">
        <v>406</v>
      </c>
      <c r="C123" s="15"/>
      <c r="D123" s="76">
        <v>24852</v>
      </c>
      <c r="E123" s="90">
        <f t="shared" ref="E123:E125" si="19">C123*D123</f>
        <v>0</v>
      </c>
      <c r="F123" s="76">
        <f t="shared" ref="F123:F125" si="20">E123-(E123*2%)</f>
        <v>0</v>
      </c>
    </row>
    <row r="124" spans="1:6" ht="11.4" customHeight="1" x14ac:dyDescent="0.2">
      <c r="A124" s="131"/>
      <c r="B124" s="105" t="s">
        <v>407</v>
      </c>
      <c r="C124" s="15"/>
      <c r="D124" s="76">
        <v>26012</v>
      </c>
      <c r="E124" s="90">
        <f t="shared" si="19"/>
        <v>0</v>
      </c>
      <c r="F124" s="76">
        <f t="shared" si="20"/>
        <v>0</v>
      </c>
    </row>
    <row r="125" spans="1:6" ht="11.4" customHeight="1" x14ac:dyDescent="0.2">
      <c r="A125" s="131"/>
      <c r="B125" s="105" t="s">
        <v>408</v>
      </c>
      <c r="C125" s="15"/>
      <c r="D125" s="76">
        <v>27230</v>
      </c>
      <c r="E125" s="90">
        <f t="shared" si="19"/>
        <v>0</v>
      </c>
      <c r="F125" s="76">
        <f t="shared" si="20"/>
        <v>0</v>
      </c>
    </row>
    <row r="126" spans="1:6" ht="11.4" customHeight="1" x14ac:dyDescent="0.2">
      <c r="A126" s="131"/>
      <c r="B126" s="105"/>
      <c r="C126" s="15"/>
      <c r="D126" s="72"/>
      <c r="E126" s="80"/>
      <c r="F126" s="72"/>
    </row>
    <row r="127" spans="1:6" ht="11.4" customHeight="1" x14ac:dyDescent="0.2">
      <c r="A127" s="131"/>
      <c r="B127" s="102" t="s">
        <v>102</v>
      </c>
      <c r="C127" s="15"/>
      <c r="D127" s="68"/>
      <c r="E127" s="95"/>
      <c r="F127" s="68"/>
    </row>
    <row r="128" spans="1:6" ht="11.4" customHeight="1" thickBot="1" x14ac:dyDescent="0.25">
      <c r="A128" s="131"/>
      <c r="B128" s="174" t="s">
        <v>306</v>
      </c>
      <c r="C128" s="17"/>
      <c r="D128" s="159">
        <v>54988</v>
      </c>
      <c r="E128" s="160">
        <f t="shared" ref="E128" si="21">C128*D128</f>
        <v>0</v>
      </c>
      <c r="F128" s="159">
        <f>E128-(E128*2%)</f>
        <v>0</v>
      </c>
    </row>
    <row r="129" spans="1:7" ht="11.4" customHeight="1" x14ac:dyDescent="0.2">
      <c r="A129" s="131"/>
      <c r="B129" s="111" t="s">
        <v>27</v>
      </c>
      <c r="C129" s="18"/>
      <c r="D129" s="112"/>
      <c r="E129" s="112">
        <f>SUM(E24:E128)</f>
        <v>0</v>
      </c>
      <c r="F129" s="112">
        <f>SUM(F24:F128)</f>
        <v>0</v>
      </c>
    </row>
    <row r="130" spans="1:7" ht="11.4" customHeight="1" x14ac:dyDescent="0.2">
      <c r="A130" s="131"/>
      <c r="B130" s="115" t="s">
        <v>98</v>
      </c>
      <c r="C130" s="15"/>
      <c r="D130" s="72"/>
      <c r="E130" s="76">
        <f>E21</f>
        <v>693088</v>
      </c>
      <c r="F130" s="76">
        <f>F21</f>
        <v>679226.24</v>
      </c>
    </row>
    <row r="131" spans="1:7" ht="11.4" customHeight="1" x14ac:dyDescent="0.2">
      <c r="A131" s="131"/>
      <c r="B131" s="115" t="s">
        <v>429</v>
      </c>
      <c r="C131" s="15"/>
      <c r="D131" s="72"/>
      <c r="E131" s="118">
        <f>SUM(E129:E130)</f>
        <v>693088</v>
      </c>
      <c r="F131" s="118">
        <f>SUM(F129:F130)</f>
        <v>679226.24</v>
      </c>
    </row>
    <row r="132" spans="1:7" ht="11.4" customHeight="1" x14ac:dyDescent="0.2">
      <c r="A132" s="130"/>
      <c r="C132" s="15"/>
      <c r="D132" s="72"/>
      <c r="E132" s="72"/>
      <c r="F132" s="72"/>
    </row>
    <row r="133" spans="1:7" ht="11.4" customHeight="1" x14ac:dyDescent="0.2">
      <c r="A133" s="131"/>
      <c r="B133" s="120" t="s">
        <v>430</v>
      </c>
      <c r="C133" s="139">
        <v>0</v>
      </c>
      <c r="D133" s="76">
        <f>(F131*C133)</f>
        <v>0</v>
      </c>
      <c r="E133" s="118">
        <f>E131-D133</f>
        <v>693088</v>
      </c>
      <c r="F133" s="118">
        <f>F131-D133</f>
        <v>679226.24</v>
      </c>
      <c r="G133" s="55"/>
    </row>
    <row r="134" spans="1:7" ht="11.4" customHeight="1" x14ac:dyDescent="0.2">
      <c r="A134" s="131"/>
      <c r="C134" s="15"/>
      <c r="D134" s="72"/>
      <c r="E134" s="72"/>
      <c r="F134" s="72"/>
      <c r="G134" s="55"/>
    </row>
    <row r="135" spans="1:7" x14ac:dyDescent="0.2">
      <c r="A135" s="131"/>
      <c r="B135" s="122" t="s">
        <v>100</v>
      </c>
      <c r="C135" s="15"/>
      <c r="D135" s="72"/>
      <c r="E135" s="72"/>
      <c r="F135" s="72"/>
      <c r="G135" s="55"/>
    </row>
    <row r="136" spans="1:7" x14ac:dyDescent="0.2">
      <c r="A136" s="131"/>
      <c r="B136" s="123" t="s">
        <v>101</v>
      </c>
      <c r="C136" s="15"/>
      <c r="D136" s="72"/>
      <c r="E136" s="72"/>
      <c r="F136" s="72"/>
      <c r="G136" s="55"/>
    </row>
    <row r="137" spans="1:7" ht="11.4" customHeight="1" x14ac:dyDescent="0.2">
      <c r="A137" s="131"/>
      <c r="B137" s="115"/>
      <c r="C137" s="15"/>
      <c r="D137" s="72"/>
      <c r="E137" s="72"/>
      <c r="F137" s="72"/>
      <c r="G137" s="55"/>
    </row>
    <row r="138" spans="1:7" ht="20.399999999999999" x14ac:dyDescent="0.2">
      <c r="A138" s="131"/>
      <c r="B138" s="120" t="s">
        <v>167</v>
      </c>
      <c r="C138" s="15">
        <v>0</v>
      </c>
      <c r="D138" s="72">
        <v>14.25</v>
      </c>
      <c r="E138" s="6">
        <f>C138*D138</f>
        <v>0</v>
      </c>
      <c r="F138" s="175">
        <f>C138*D138</f>
        <v>0</v>
      </c>
      <c r="G138" s="55"/>
    </row>
    <row r="139" spans="1:7" ht="11.4" customHeight="1" x14ac:dyDescent="0.2">
      <c r="A139" s="131"/>
      <c r="B139" s="125" t="s">
        <v>1</v>
      </c>
      <c r="E139" s="126">
        <f>SUM(E133:E138)</f>
        <v>693088</v>
      </c>
      <c r="F139" s="126">
        <f>SUM(F133:F138)</f>
        <v>679226.24</v>
      </c>
      <c r="G139" s="55"/>
    </row>
    <row r="140" spans="1:7" ht="11.4" customHeight="1" x14ac:dyDescent="0.2">
      <c r="A140" s="131"/>
    </row>
    <row r="141" spans="1:7" s="45" customFormat="1" ht="22.2" customHeight="1" x14ac:dyDescent="0.2">
      <c r="E141" s="128" t="s">
        <v>428</v>
      </c>
      <c r="F141" s="128" t="s">
        <v>438</v>
      </c>
    </row>
    <row r="142" spans="1:7" ht="11.4" customHeight="1" x14ac:dyDescent="0.2">
      <c r="A142" s="429"/>
      <c r="B142" s="429"/>
    </row>
    <row r="143" spans="1:7" x14ac:dyDescent="0.2">
      <c r="A143" s="49"/>
      <c r="B143" s="49"/>
    </row>
    <row r="144" spans="1:7" x14ac:dyDescent="0.2">
      <c r="A144" s="49"/>
      <c r="B144" s="49"/>
    </row>
    <row r="145" spans="1:6" x14ac:dyDescent="0.2">
      <c r="A145" s="49"/>
      <c r="B145" s="49"/>
    </row>
    <row r="146" spans="1:6" x14ac:dyDescent="0.2">
      <c r="A146" s="49"/>
      <c r="B146" s="49"/>
    </row>
    <row r="148" spans="1:6" x14ac:dyDescent="0.2">
      <c r="A148" s="141"/>
      <c r="B148" s="141"/>
      <c r="C148" s="142"/>
      <c r="D148" s="141"/>
      <c r="E148" s="141"/>
      <c r="F148" s="141"/>
    </row>
    <row r="149" spans="1:6" x14ac:dyDescent="0.2">
      <c r="A149" s="141"/>
      <c r="B149" s="141"/>
      <c r="C149" s="142"/>
      <c r="D149" s="141"/>
      <c r="E149" s="141"/>
      <c r="F149" s="141"/>
    </row>
    <row r="150" spans="1:6" x14ac:dyDescent="0.2">
      <c r="A150" s="141"/>
      <c r="B150" s="141"/>
      <c r="C150" s="142"/>
      <c r="D150" s="141"/>
      <c r="E150" s="141"/>
      <c r="F150" s="141"/>
    </row>
    <row r="151" spans="1:6" x14ac:dyDescent="0.2">
      <c r="A151" s="141"/>
      <c r="B151" s="141"/>
      <c r="C151" s="142"/>
      <c r="D151" s="141"/>
      <c r="E151" s="141"/>
      <c r="F151" s="141"/>
    </row>
    <row r="152" spans="1:6" x14ac:dyDescent="0.2">
      <c r="A152" s="141"/>
      <c r="B152" s="141"/>
      <c r="C152" s="142"/>
      <c r="D152" s="141"/>
      <c r="E152" s="141"/>
      <c r="F152" s="141"/>
    </row>
    <row r="153" spans="1:6" x14ac:dyDescent="0.2">
      <c r="A153" s="141"/>
      <c r="B153" s="141"/>
      <c r="C153" s="142"/>
      <c r="D153" s="141"/>
      <c r="E153" s="141"/>
      <c r="F153" s="141"/>
    </row>
    <row r="154" spans="1:6" x14ac:dyDescent="0.2">
      <c r="A154" s="141"/>
      <c r="B154" s="141"/>
      <c r="C154" s="142"/>
      <c r="D154" s="141"/>
      <c r="E154" s="141"/>
      <c r="F154" s="141"/>
    </row>
    <row r="155" spans="1:6" x14ac:dyDescent="0.2">
      <c r="A155" s="141"/>
      <c r="B155" s="141"/>
      <c r="C155" s="142"/>
      <c r="D155" s="141"/>
      <c r="E155" s="141"/>
      <c r="F155" s="141"/>
    </row>
    <row r="156" spans="1:6" x14ac:dyDescent="0.2">
      <c r="A156" s="141"/>
      <c r="B156" s="141"/>
      <c r="C156" s="142"/>
      <c r="D156" s="141"/>
      <c r="E156" s="141"/>
      <c r="F156" s="141"/>
    </row>
    <row r="157" spans="1:6" x14ac:dyDescent="0.2">
      <c r="A157" s="141"/>
      <c r="B157" s="141"/>
      <c r="C157" s="142"/>
      <c r="D157" s="141"/>
      <c r="E157" s="141"/>
      <c r="F157" s="141"/>
    </row>
    <row r="158" spans="1:6" x14ac:dyDescent="0.2">
      <c r="A158" s="141"/>
      <c r="B158" s="141"/>
      <c r="C158" s="142"/>
      <c r="D158" s="141"/>
      <c r="E158" s="141"/>
      <c r="F158" s="141"/>
    </row>
    <row r="159" spans="1:6" x14ac:dyDescent="0.2">
      <c r="A159" s="141"/>
      <c r="B159" s="141"/>
      <c r="C159" s="142"/>
      <c r="D159" s="141"/>
      <c r="E159" s="141"/>
      <c r="F159" s="141"/>
    </row>
    <row r="160" spans="1:6" x14ac:dyDescent="0.2">
      <c r="A160" s="141"/>
      <c r="B160" s="141"/>
      <c r="C160" s="142"/>
      <c r="D160" s="141"/>
      <c r="E160" s="141"/>
      <c r="F160" s="141"/>
    </row>
    <row r="161" spans="1:6" x14ac:dyDescent="0.2">
      <c r="A161" s="141"/>
      <c r="B161" s="141"/>
      <c r="C161" s="142"/>
      <c r="D161" s="141"/>
      <c r="E161" s="141"/>
      <c r="F161" s="141"/>
    </row>
    <row r="162" spans="1:6" x14ac:dyDescent="0.2">
      <c r="A162" s="141"/>
      <c r="B162" s="141"/>
      <c r="C162" s="142"/>
      <c r="D162" s="141"/>
      <c r="E162" s="141"/>
      <c r="F162" s="141"/>
    </row>
    <row r="163" spans="1:6" x14ac:dyDescent="0.2">
      <c r="A163" s="141"/>
      <c r="B163" s="141"/>
      <c r="C163" s="142"/>
      <c r="D163" s="141"/>
      <c r="E163" s="141"/>
      <c r="F163" s="141"/>
    </row>
    <row r="164" spans="1:6" x14ac:dyDescent="0.2">
      <c r="A164" s="141"/>
      <c r="B164" s="141"/>
      <c r="C164" s="142"/>
      <c r="D164" s="141"/>
      <c r="E164" s="141"/>
      <c r="F164" s="141"/>
    </row>
    <row r="165" spans="1:6" x14ac:dyDescent="0.2">
      <c r="A165" s="141"/>
      <c r="B165" s="141"/>
      <c r="C165" s="142"/>
      <c r="D165" s="141"/>
      <c r="E165" s="141"/>
      <c r="F165" s="141"/>
    </row>
    <row r="166" spans="1:6" x14ac:dyDescent="0.2">
      <c r="A166" s="141"/>
      <c r="B166" s="141"/>
      <c r="C166" s="142"/>
      <c r="D166" s="141"/>
      <c r="E166" s="141"/>
      <c r="F166" s="141"/>
    </row>
    <row r="167" spans="1:6" x14ac:dyDescent="0.2">
      <c r="A167" s="141"/>
      <c r="B167" s="141"/>
      <c r="C167" s="142"/>
      <c r="D167" s="141"/>
      <c r="E167" s="141"/>
      <c r="F167" s="141"/>
    </row>
    <row r="168" spans="1:6" x14ac:dyDescent="0.2">
      <c r="A168" s="141"/>
      <c r="B168" s="141"/>
      <c r="C168" s="142"/>
      <c r="D168" s="141"/>
      <c r="E168" s="141"/>
      <c r="F168" s="141"/>
    </row>
  </sheetData>
  <sheetProtection sheet="1" objects="1" scenarios="1"/>
  <mergeCells count="13">
    <mergeCell ref="A142:B142"/>
    <mergeCell ref="C4:D4"/>
    <mergeCell ref="C5:D5"/>
    <mergeCell ref="C6:D6"/>
    <mergeCell ref="C7:D7"/>
    <mergeCell ref="C8:D8"/>
    <mergeCell ref="C10:E10"/>
    <mergeCell ref="A10:B10"/>
    <mergeCell ref="E1:G1"/>
    <mergeCell ref="A11:B11"/>
    <mergeCell ref="A12:B12"/>
    <mergeCell ref="A13:B13"/>
    <mergeCell ref="B18:E18"/>
  </mergeCells>
  <pageMargins left="0.25" right="0.25" top="0.75" bottom="0.75" header="0.3" footer="0.3"/>
  <pageSetup orientation="portrait" r:id="rId1"/>
  <rowBreaks count="2" manualBreakCount="2">
    <brk id="71" max="16383" man="1"/>
    <brk id="131"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52"/>
  <sheetViews>
    <sheetView showGridLines="0" zoomScale="120" zoomScaleNormal="120" workbookViewId="0">
      <selection activeCell="E2" sqref="E2"/>
    </sheetView>
  </sheetViews>
  <sheetFormatPr defaultColWidth="35.88671875" defaultRowHeight="10.199999999999999" x14ac:dyDescent="0.2"/>
  <cols>
    <col min="1" max="1" width="11.88671875" style="40" customWidth="1"/>
    <col min="2" max="2" width="60.6640625" style="40" customWidth="1"/>
    <col min="3" max="3" width="4.88671875" style="45" customWidth="1"/>
    <col min="4" max="4" width="13.109375" style="40" customWidth="1"/>
    <col min="5" max="5" width="13.6640625" style="40" customWidth="1"/>
    <col min="6" max="6" width="12.5546875" style="40" customWidth="1"/>
    <col min="7" max="16384" width="35.88671875" style="40"/>
  </cols>
  <sheetData>
    <row r="1" spans="1:7" s="22" customFormat="1" ht="49.95" customHeight="1" x14ac:dyDescent="0.3">
      <c r="C1" s="24"/>
      <c r="E1" s="420"/>
      <c r="F1" s="420"/>
      <c r="G1" s="420"/>
    </row>
    <row r="2" spans="1:7" x14ac:dyDescent="0.2">
      <c r="A2" s="23">
        <v>45631</v>
      </c>
      <c r="B2" s="36"/>
      <c r="C2" s="37"/>
      <c r="D2" s="38"/>
      <c r="E2" s="39"/>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
      <c r="A5" s="46" t="s">
        <v>141</v>
      </c>
      <c r="B5" s="133"/>
      <c r="C5" s="427" t="s">
        <v>23</v>
      </c>
      <c r="D5" s="428"/>
      <c r="E5" s="135"/>
    </row>
    <row r="6" spans="1:7" ht="23.1" customHeight="1" x14ac:dyDescent="0.2">
      <c r="A6" s="47" t="s">
        <v>142</v>
      </c>
      <c r="B6" s="133"/>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9" spans="1:7" ht="11.4" customHeight="1" x14ac:dyDescent="0.2"/>
    <row r="10" spans="1:7" ht="11.4" customHeight="1" x14ac:dyDescent="0.2">
      <c r="A10" s="435" t="s">
        <v>5</v>
      </c>
      <c r="B10" s="434"/>
      <c r="C10" s="434"/>
      <c r="D10" s="434"/>
      <c r="E10" s="434"/>
    </row>
    <row r="11" spans="1:7" ht="11.4" customHeight="1" x14ac:dyDescent="0.2">
      <c r="A11" s="430" t="s">
        <v>25</v>
      </c>
      <c r="B11" s="430"/>
      <c r="C11" s="51"/>
      <c r="D11" s="51"/>
      <c r="E11" s="51"/>
    </row>
    <row r="12" spans="1:7" ht="11.4" customHeight="1" x14ac:dyDescent="0.2">
      <c r="A12" s="431" t="s">
        <v>139</v>
      </c>
      <c r="B12" s="431"/>
      <c r="C12" s="51"/>
      <c r="D12" s="51"/>
      <c r="E12" s="51"/>
    </row>
    <row r="13" spans="1:7" ht="11.4" customHeight="1" x14ac:dyDescent="0.2">
      <c r="A13" s="431" t="s">
        <v>26</v>
      </c>
      <c r="B13" s="431"/>
      <c r="C13" s="51"/>
      <c r="D13" s="51"/>
      <c r="E13" s="51"/>
    </row>
    <row r="14" spans="1:7" ht="11.4" customHeight="1" x14ac:dyDescent="0.2">
      <c r="A14" s="48"/>
      <c r="B14" s="48"/>
      <c r="C14" s="54"/>
      <c r="D14" s="49"/>
      <c r="E14" s="49"/>
    </row>
    <row r="15" spans="1:7" ht="37.200000000000003" customHeight="1" x14ac:dyDescent="0.2">
      <c r="A15" s="56" t="s">
        <v>0</v>
      </c>
      <c r="B15" s="57" t="s">
        <v>6</v>
      </c>
      <c r="C15" s="57" t="s">
        <v>20</v>
      </c>
      <c r="D15" s="57" t="s">
        <v>427</v>
      </c>
      <c r="E15" s="57" t="s">
        <v>433</v>
      </c>
      <c r="F15" s="1" t="s">
        <v>437</v>
      </c>
    </row>
    <row r="16" spans="1:7" ht="131.25" customHeight="1" x14ac:dyDescent="0.2">
      <c r="A16" s="64" t="s">
        <v>113</v>
      </c>
      <c r="B16" s="60" t="s">
        <v>399</v>
      </c>
      <c r="C16" s="137">
        <v>1</v>
      </c>
      <c r="D16" s="61">
        <v>533328</v>
      </c>
      <c r="E16" s="2">
        <f>C16*D16</f>
        <v>533328</v>
      </c>
      <c r="F16" s="97">
        <f>E16-(E16*2%)</f>
        <v>522661.44</v>
      </c>
    </row>
    <row r="17" spans="1:6" x14ac:dyDescent="0.2">
      <c r="A17" s="64"/>
      <c r="B17" s="65" t="s">
        <v>63</v>
      </c>
      <c r="C17" s="66"/>
      <c r="D17" s="3"/>
      <c r="E17" s="67"/>
      <c r="F17" s="72"/>
    </row>
    <row r="18" spans="1:6" ht="296.25" customHeight="1" x14ac:dyDescent="0.2">
      <c r="A18" s="69"/>
      <c r="B18" s="432"/>
      <c r="C18" s="433"/>
      <c r="D18" s="433"/>
      <c r="E18" s="433"/>
      <c r="F18" s="72"/>
    </row>
    <row r="19" spans="1:6" x14ac:dyDescent="0.2">
      <c r="A19" s="69"/>
      <c r="B19" s="73"/>
      <c r="C19" s="69"/>
      <c r="D19" s="74" t="s">
        <v>8</v>
      </c>
      <c r="E19" s="164">
        <f>SUM(E16)</f>
        <v>533328</v>
      </c>
      <c r="F19" s="165">
        <f>SUM(F16)</f>
        <v>522661.44</v>
      </c>
    </row>
    <row r="20" spans="1:6" ht="11.4" customHeight="1" thickBot="1" x14ac:dyDescent="0.25">
      <c r="A20" s="69"/>
      <c r="B20" s="73" t="s">
        <v>2</v>
      </c>
      <c r="C20" s="69"/>
      <c r="D20" s="74" t="s">
        <v>9</v>
      </c>
      <c r="E20" s="77"/>
      <c r="F20" s="149"/>
    </row>
    <row r="21" spans="1:6" ht="11.4" customHeight="1" thickBot="1" x14ac:dyDescent="0.25">
      <c r="A21" s="69"/>
      <c r="B21" s="78" t="s">
        <v>17</v>
      </c>
      <c r="C21" s="69"/>
      <c r="D21" s="79" t="s">
        <v>1</v>
      </c>
      <c r="E21" s="80">
        <f>SUM(E19:E20)</f>
        <v>533328</v>
      </c>
      <c r="F21" s="76">
        <f>SUM(F19:F20)</f>
        <v>522661.44</v>
      </c>
    </row>
    <row r="22" spans="1:6" ht="11.4" customHeight="1" x14ac:dyDescent="0.2">
      <c r="A22" s="81" t="s">
        <v>99</v>
      </c>
      <c r="B22" s="82"/>
      <c r="D22" s="83"/>
      <c r="E22" s="83"/>
      <c r="F22" s="72"/>
    </row>
    <row r="23" spans="1:6" ht="11.4" customHeight="1" x14ac:dyDescent="0.2">
      <c r="A23" s="69"/>
      <c r="B23" s="84" t="s">
        <v>65</v>
      </c>
      <c r="C23" s="85"/>
      <c r="D23" s="166"/>
      <c r="E23" s="94"/>
      <c r="F23" s="72"/>
    </row>
    <row r="24" spans="1:6" ht="28.5" customHeight="1" x14ac:dyDescent="0.2">
      <c r="A24" s="69"/>
      <c r="B24" s="177" t="s">
        <v>400</v>
      </c>
      <c r="C24" s="15"/>
      <c r="D24" s="76">
        <v>11566</v>
      </c>
      <c r="E24" s="90">
        <f t="shared" ref="E24" si="0">C24*D24</f>
        <v>0</v>
      </c>
      <c r="F24" s="76">
        <f>E24-(E24*2%)</f>
        <v>0</v>
      </c>
    </row>
    <row r="25" spans="1:6" ht="11.4" customHeight="1" x14ac:dyDescent="0.2">
      <c r="A25" s="69"/>
      <c r="B25" s="89"/>
      <c r="C25" s="15"/>
      <c r="D25" s="72"/>
      <c r="E25" s="90"/>
      <c r="F25" s="72"/>
    </row>
    <row r="26" spans="1:6" ht="11.4" customHeight="1" x14ac:dyDescent="0.2">
      <c r="A26" s="69"/>
      <c r="B26" s="84" t="s">
        <v>66</v>
      </c>
      <c r="C26" s="15"/>
      <c r="D26" s="68"/>
      <c r="E26" s="87"/>
      <c r="F26" s="68"/>
    </row>
    <row r="27" spans="1:6" ht="11.4" customHeight="1" x14ac:dyDescent="0.2">
      <c r="A27" s="69"/>
      <c r="B27" s="89" t="s">
        <v>293</v>
      </c>
      <c r="C27" s="15"/>
      <c r="D27" s="76">
        <v>22003</v>
      </c>
      <c r="E27" s="90">
        <f t="shared" ref="E27:E43" si="1">C27*D27</f>
        <v>0</v>
      </c>
      <c r="F27" s="76">
        <f t="shared" ref="F27:F43" si="2">E27-(E27*2%)</f>
        <v>0</v>
      </c>
    </row>
    <row r="28" spans="1:6" ht="11.4" customHeight="1" x14ac:dyDescent="0.2">
      <c r="A28" s="69"/>
      <c r="B28" s="89" t="s">
        <v>67</v>
      </c>
      <c r="C28" s="15"/>
      <c r="D28" s="76">
        <v>776</v>
      </c>
      <c r="E28" s="90">
        <f t="shared" si="1"/>
        <v>0</v>
      </c>
      <c r="F28" s="76">
        <f t="shared" si="2"/>
        <v>0</v>
      </c>
    </row>
    <row r="29" spans="1:6" ht="11.4" customHeight="1" x14ac:dyDescent="0.2">
      <c r="A29" s="73"/>
      <c r="B29" s="89" t="s">
        <v>269</v>
      </c>
      <c r="C29" s="15"/>
      <c r="D29" s="76">
        <v>537</v>
      </c>
      <c r="E29" s="90">
        <f t="shared" si="1"/>
        <v>0</v>
      </c>
      <c r="F29" s="76">
        <f t="shared" si="2"/>
        <v>0</v>
      </c>
    </row>
    <row r="30" spans="1:6" ht="11.4" customHeight="1" x14ac:dyDescent="0.2">
      <c r="A30" s="73"/>
      <c r="B30" s="89" t="s">
        <v>32</v>
      </c>
      <c r="C30" s="15"/>
      <c r="D30" s="76">
        <v>622</v>
      </c>
      <c r="E30" s="90">
        <f t="shared" si="1"/>
        <v>0</v>
      </c>
      <c r="F30" s="76">
        <f t="shared" si="2"/>
        <v>0</v>
      </c>
    </row>
    <row r="31" spans="1:6" ht="11.4" customHeight="1" x14ac:dyDescent="0.2">
      <c r="A31" s="73"/>
      <c r="B31" s="89" t="s">
        <v>33</v>
      </c>
      <c r="C31" s="15"/>
      <c r="D31" s="76">
        <v>707</v>
      </c>
      <c r="E31" s="90">
        <f t="shared" si="1"/>
        <v>0</v>
      </c>
      <c r="F31" s="76">
        <f t="shared" si="2"/>
        <v>0</v>
      </c>
    </row>
    <row r="32" spans="1:6" ht="11.4" customHeight="1" x14ac:dyDescent="0.2">
      <c r="A32" s="73"/>
      <c r="B32" s="89" t="s">
        <v>34</v>
      </c>
      <c r="C32" s="15"/>
      <c r="D32" s="76">
        <v>1146</v>
      </c>
      <c r="E32" s="90">
        <f t="shared" si="1"/>
        <v>0</v>
      </c>
      <c r="F32" s="76">
        <f t="shared" si="2"/>
        <v>0</v>
      </c>
    </row>
    <row r="33" spans="1:8" ht="11.4" customHeight="1" x14ac:dyDescent="0.2">
      <c r="A33" s="73"/>
      <c r="B33" s="89" t="s">
        <v>68</v>
      </c>
      <c r="C33" s="15"/>
      <c r="D33" s="76">
        <v>384</v>
      </c>
      <c r="E33" s="90">
        <f t="shared" si="1"/>
        <v>0</v>
      </c>
      <c r="F33" s="76">
        <f t="shared" si="2"/>
        <v>0</v>
      </c>
    </row>
    <row r="34" spans="1:8" ht="11.4" customHeight="1" x14ac:dyDescent="0.2">
      <c r="A34" s="73"/>
      <c r="B34" s="89" t="s">
        <v>270</v>
      </c>
      <c r="C34" s="15"/>
      <c r="D34" s="76">
        <v>232</v>
      </c>
      <c r="E34" s="90">
        <f t="shared" si="1"/>
        <v>0</v>
      </c>
      <c r="F34" s="76">
        <f t="shared" si="2"/>
        <v>0</v>
      </c>
    </row>
    <row r="35" spans="1:8" ht="11.4" customHeight="1" x14ac:dyDescent="0.2">
      <c r="A35" s="73"/>
      <c r="B35" s="89" t="s">
        <v>35</v>
      </c>
      <c r="C35" s="15"/>
      <c r="D35" s="76">
        <v>652</v>
      </c>
      <c r="E35" s="90">
        <f t="shared" si="1"/>
        <v>0</v>
      </c>
      <c r="F35" s="76">
        <f t="shared" si="2"/>
        <v>0</v>
      </c>
    </row>
    <row r="36" spans="1:8" ht="11.4" customHeight="1" x14ac:dyDescent="0.2">
      <c r="A36" s="73"/>
      <c r="B36" s="89" t="s">
        <v>271</v>
      </c>
      <c r="C36" s="15"/>
      <c r="D36" s="76">
        <v>776</v>
      </c>
      <c r="E36" s="90">
        <f t="shared" si="1"/>
        <v>0</v>
      </c>
      <c r="F36" s="76">
        <f t="shared" si="2"/>
        <v>0</v>
      </c>
    </row>
    <row r="37" spans="1:8" ht="11.4" customHeight="1" x14ac:dyDescent="0.2">
      <c r="A37" s="73"/>
      <c r="B37" s="89" t="s">
        <v>19</v>
      </c>
      <c r="C37" s="15"/>
      <c r="D37" s="76">
        <v>234</v>
      </c>
      <c r="E37" s="90">
        <f t="shared" si="1"/>
        <v>0</v>
      </c>
      <c r="F37" s="76">
        <f t="shared" si="2"/>
        <v>0</v>
      </c>
    </row>
    <row r="38" spans="1:8" ht="11.4" customHeight="1" x14ac:dyDescent="0.2">
      <c r="A38" s="73"/>
      <c r="B38" s="89" t="s">
        <v>70</v>
      </c>
      <c r="C38" s="15"/>
      <c r="D38" s="76">
        <v>385</v>
      </c>
      <c r="E38" s="90">
        <f t="shared" si="1"/>
        <v>0</v>
      </c>
      <c r="F38" s="76">
        <f t="shared" si="2"/>
        <v>0</v>
      </c>
    </row>
    <row r="39" spans="1:8" ht="11.4" customHeight="1" x14ac:dyDescent="0.2">
      <c r="A39" s="73"/>
      <c r="B39" s="89" t="s">
        <v>71</v>
      </c>
      <c r="C39" s="15"/>
      <c r="D39" s="76">
        <v>918</v>
      </c>
      <c r="E39" s="90">
        <f t="shared" si="1"/>
        <v>0</v>
      </c>
      <c r="F39" s="76">
        <f t="shared" si="2"/>
        <v>0</v>
      </c>
    </row>
    <row r="40" spans="1:8" ht="11.4" customHeight="1" x14ac:dyDescent="0.2">
      <c r="A40" s="73"/>
      <c r="B40" s="89" t="s">
        <v>72</v>
      </c>
      <c r="C40" s="15"/>
      <c r="D40" s="76">
        <v>674</v>
      </c>
      <c r="E40" s="90">
        <f t="shared" si="1"/>
        <v>0</v>
      </c>
      <c r="F40" s="76">
        <f t="shared" si="2"/>
        <v>0</v>
      </c>
    </row>
    <row r="41" spans="1:8" ht="11.4" customHeight="1" x14ac:dyDescent="0.2">
      <c r="A41" s="73"/>
      <c r="B41" s="91" t="s">
        <v>272</v>
      </c>
      <c r="C41" s="15"/>
      <c r="D41" s="76">
        <v>925</v>
      </c>
      <c r="E41" s="90">
        <f t="shared" si="1"/>
        <v>0</v>
      </c>
      <c r="F41" s="76">
        <f t="shared" si="2"/>
        <v>0</v>
      </c>
    </row>
    <row r="42" spans="1:8" ht="11.4" customHeight="1" x14ac:dyDescent="0.2">
      <c r="A42" s="73"/>
      <c r="B42" s="89" t="s">
        <v>73</v>
      </c>
      <c r="C42" s="15"/>
      <c r="D42" s="76">
        <v>256</v>
      </c>
      <c r="E42" s="90">
        <f t="shared" si="1"/>
        <v>0</v>
      </c>
      <c r="F42" s="76">
        <f t="shared" si="2"/>
        <v>0</v>
      </c>
    </row>
    <row r="43" spans="1:8" ht="11.4" customHeight="1" x14ac:dyDescent="0.2">
      <c r="A43" s="73"/>
      <c r="B43" s="89" t="s">
        <v>74</v>
      </c>
      <c r="C43" s="15"/>
      <c r="D43" s="76">
        <v>2682</v>
      </c>
      <c r="E43" s="90">
        <f t="shared" si="1"/>
        <v>0</v>
      </c>
      <c r="F43" s="76">
        <f t="shared" si="2"/>
        <v>0</v>
      </c>
    </row>
    <row r="44" spans="1:8" ht="11.4" customHeight="1" x14ac:dyDescent="0.2">
      <c r="A44" s="73"/>
      <c r="B44" s="89"/>
      <c r="C44" s="15"/>
      <c r="D44" s="72"/>
      <c r="E44" s="90"/>
      <c r="F44" s="72"/>
    </row>
    <row r="45" spans="1:8" ht="11.4" customHeight="1" x14ac:dyDescent="0.2">
      <c r="A45" s="73"/>
      <c r="B45" s="84" t="s">
        <v>75</v>
      </c>
      <c r="C45" s="15"/>
      <c r="D45" s="68"/>
      <c r="E45" s="87"/>
      <c r="F45" s="68"/>
    </row>
    <row r="46" spans="1:8" ht="11.4" customHeight="1" x14ac:dyDescent="0.2">
      <c r="A46" s="73"/>
      <c r="B46" s="72" t="s">
        <v>88</v>
      </c>
      <c r="C46" s="15"/>
      <c r="D46" s="76">
        <v>4043</v>
      </c>
      <c r="E46" s="90">
        <f t="shared" ref="E46:E63" si="3">C46*D46</f>
        <v>0</v>
      </c>
      <c r="F46" s="76">
        <f t="shared" ref="F46:F63" si="4">E46-(E46*2%)</f>
        <v>0</v>
      </c>
      <c r="H46" s="88"/>
    </row>
    <row r="47" spans="1:8" ht="11.4" customHeight="1" x14ac:dyDescent="0.2">
      <c r="A47" s="73"/>
      <c r="B47" s="89" t="s">
        <v>76</v>
      </c>
      <c r="C47" s="15"/>
      <c r="D47" s="76">
        <v>2298</v>
      </c>
      <c r="E47" s="90">
        <f t="shared" si="3"/>
        <v>0</v>
      </c>
      <c r="F47" s="76">
        <f t="shared" si="4"/>
        <v>0</v>
      </c>
      <c r="H47" s="88"/>
    </row>
    <row r="48" spans="1:8" ht="11.4" customHeight="1" x14ac:dyDescent="0.2">
      <c r="A48" s="73"/>
      <c r="B48" s="89" t="s">
        <v>77</v>
      </c>
      <c r="C48" s="15"/>
      <c r="D48" s="76">
        <v>923</v>
      </c>
      <c r="E48" s="90">
        <f t="shared" si="3"/>
        <v>0</v>
      </c>
      <c r="F48" s="76">
        <f t="shared" si="4"/>
        <v>0</v>
      </c>
      <c r="G48" s="93"/>
      <c r="H48" s="88"/>
    </row>
    <row r="49" spans="1:8" ht="11.4" customHeight="1" x14ac:dyDescent="0.2">
      <c r="A49" s="73"/>
      <c r="B49" s="89" t="s">
        <v>78</v>
      </c>
      <c r="C49" s="15"/>
      <c r="D49" s="76">
        <v>408</v>
      </c>
      <c r="E49" s="90">
        <f t="shared" si="3"/>
        <v>0</v>
      </c>
      <c r="F49" s="76">
        <f t="shared" si="4"/>
        <v>0</v>
      </c>
      <c r="G49" s="93"/>
      <c r="H49" s="88"/>
    </row>
    <row r="50" spans="1:8" ht="11.4" customHeight="1" x14ac:dyDescent="0.2">
      <c r="A50" s="73"/>
      <c r="B50" s="89" t="s">
        <v>79</v>
      </c>
      <c r="C50" s="15"/>
      <c r="D50" s="76">
        <v>597</v>
      </c>
      <c r="E50" s="90">
        <f t="shared" si="3"/>
        <v>0</v>
      </c>
      <c r="F50" s="76">
        <f t="shared" si="4"/>
        <v>0</v>
      </c>
      <c r="G50" s="93"/>
      <c r="H50" s="88"/>
    </row>
    <row r="51" spans="1:8" ht="11.4" customHeight="1" x14ac:dyDescent="0.2">
      <c r="A51" s="73"/>
      <c r="B51" s="89" t="s">
        <v>80</v>
      </c>
      <c r="C51" s="15"/>
      <c r="D51" s="76">
        <v>697</v>
      </c>
      <c r="E51" s="90">
        <f t="shared" si="3"/>
        <v>0</v>
      </c>
      <c r="F51" s="76">
        <f t="shared" si="4"/>
        <v>0</v>
      </c>
      <c r="G51" s="93"/>
      <c r="H51" s="88"/>
    </row>
    <row r="52" spans="1:8" ht="11.4" customHeight="1" x14ac:dyDescent="0.2">
      <c r="A52" s="73"/>
      <c r="B52" s="91" t="s">
        <v>273</v>
      </c>
      <c r="C52" s="15"/>
      <c r="D52" s="76">
        <v>2238</v>
      </c>
      <c r="E52" s="90">
        <f t="shared" si="3"/>
        <v>0</v>
      </c>
      <c r="F52" s="76">
        <f t="shared" si="4"/>
        <v>0</v>
      </c>
      <c r="G52" s="93"/>
      <c r="H52" s="88"/>
    </row>
    <row r="53" spans="1:8" ht="11.4" customHeight="1" x14ac:dyDescent="0.2">
      <c r="A53" s="73"/>
      <c r="B53" s="89" t="s">
        <v>295</v>
      </c>
      <c r="C53" s="15"/>
      <c r="D53" s="76">
        <v>927</v>
      </c>
      <c r="E53" s="90">
        <f t="shared" si="3"/>
        <v>0</v>
      </c>
      <c r="F53" s="76">
        <f t="shared" si="4"/>
        <v>0</v>
      </c>
      <c r="G53" s="93"/>
      <c r="H53" s="88"/>
    </row>
    <row r="54" spans="1:8" ht="11.4" customHeight="1" x14ac:dyDescent="0.2">
      <c r="A54" s="73"/>
      <c r="B54" s="89" t="s">
        <v>81</v>
      </c>
      <c r="C54" s="15"/>
      <c r="D54" s="76">
        <v>1966</v>
      </c>
      <c r="E54" s="90">
        <f t="shared" si="3"/>
        <v>0</v>
      </c>
      <c r="F54" s="76">
        <f t="shared" si="4"/>
        <v>0</v>
      </c>
      <c r="G54" s="93"/>
      <c r="H54" s="88"/>
    </row>
    <row r="55" spans="1:8" ht="11.4" customHeight="1" x14ac:dyDescent="0.2">
      <c r="A55" s="73"/>
      <c r="B55" s="89" t="s">
        <v>82</v>
      </c>
      <c r="C55" s="15"/>
      <c r="D55" s="76">
        <v>1829</v>
      </c>
      <c r="E55" s="90">
        <f t="shared" si="3"/>
        <v>0</v>
      </c>
      <c r="F55" s="76">
        <f t="shared" si="4"/>
        <v>0</v>
      </c>
      <c r="G55" s="93"/>
      <c r="H55" s="88"/>
    </row>
    <row r="56" spans="1:8" ht="11.4" customHeight="1" x14ac:dyDescent="0.2">
      <c r="A56" s="73"/>
      <c r="B56" s="89" t="s">
        <v>83</v>
      </c>
      <c r="C56" s="15"/>
      <c r="D56" s="76">
        <v>1843</v>
      </c>
      <c r="E56" s="90">
        <f t="shared" si="3"/>
        <v>0</v>
      </c>
      <c r="F56" s="76">
        <f t="shared" si="4"/>
        <v>0</v>
      </c>
      <c r="G56" s="93"/>
      <c r="H56" s="88"/>
    </row>
    <row r="57" spans="1:8" ht="11.4" customHeight="1" x14ac:dyDescent="0.2">
      <c r="A57" s="73"/>
      <c r="B57" s="89" t="s">
        <v>84</v>
      </c>
      <c r="C57" s="15"/>
      <c r="D57" s="76">
        <v>1158</v>
      </c>
      <c r="E57" s="90">
        <f t="shared" si="3"/>
        <v>0</v>
      </c>
      <c r="F57" s="76">
        <f t="shared" si="4"/>
        <v>0</v>
      </c>
      <c r="G57" s="93"/>
      <c r="H57" s="88"/>
    </row>
    <row r="58" spans="1:8" ht="11.4" customHeight="1" x14ac:dyDescent="0.2">
      <c r="A58" s="73"/>
      <c r="B58" s="89" t="s">
        <v>85</v>
      </c>
      <c r="C58" s="15"/>
      <c r="D58" s="76">
        <v>1085</v>
      </c>
      <c r="E58" s="90">
        <f t="shared" si="3"/>
        <v>0</v>
      </c>
      <c r="F58" s="76">
        <f t="shared" si="4"/>
        <v>0</v>
      </c>
      <c r="G58" s="93"/>
      <c r="H58" s="88"/>
    </row>
    <row r="59" spans="1:8" ht="11.4" customHeight="1" x14ac:dyDescent="0.2">
      <c r="A59" s="73"/>
      <c r="B59" s="89" t="s">
        <v>86</v>
      </c>
      <c r="C59" s="15"/>
      <c r="D59" s="76">
        <v>10093</v>
      </c>
      <c r="E59" s="90">
        <f t="shared" si="3"/>
        <v>0</v>
      </c>
      <c r="F59" s="76">
        <f t="shared" si="4"/>
        <v>0</v>
      </c>
      <c r="G59" s="93"/>
      <c r="H59" s="88"/>
    </row>
    <row r="60" spans="1:8" ht="11.4" customHeight="1" x14ac:dyDescent="0.2">
      <c r="A60" s="73"/>
      <c r="B60" s="89" t="s">
        <v>212</v>
      </c>
      <c r="C60" s="15"/>
      <c r="D60" s="76">
        <v>411</v>
      </c>
      <c r="E60" s="90">
        <f t="shared" si="3"/>
        <v>0</v>
      </c>
      <c r="F60" s="76">
        <f t="shared" si="4"/>
        <v>0</v>
      </c>
      <c r="G60" s="93"/>
      <c r="H60" s="88"/>
    </row>
    <row r="61" spans="1:8" ht="11.4" customHeight="1" x14ac:dyDescent="0.2">
      <c r="A61" s="73"/>
      <c r="B61" s="89" t="s">
        <v>224</v>
      </c>
      <c r="C61" s="15"/>
      <c r="D61" s="76">
        <v>565</v>
      </c>
      <c r="E61" s="90">
        <f t="shared" si="3"/>
        <v>0</v>
      </c>
      <c r="F61" s="76">
        <f t="shared" si="4"/>
        <v>0</v>
      </c>
      <c r="G61" s="93"/>
      <c r="H61" s="88"/>
    </row>
    <row r="62" spans="1:8" ht="11.4" customHeight="1" x14ac:dyDescent="0.2">
      <c r="A62" s="73"/>
      <c r="B62" s="89" t="s">
        <v>87</v>
      </c>
      <c r="C62" s="15"/>
      <c r="D62" s="76">
        <v>288</v>
      </c>
      <c r="E62" s="90">
        <f t="shared" si="3"/>
        <v>0</v>
      </c>
      <c r="F62" s="76">
        <f t="shared" si="4"/>
        <v>0</v>
      </c>
      <c r="G62" s="93"/>
      <c r="H62" s="88"/>
    </row>
    <row r="63" spans="1:8" ht="11.4" customHeight="1" x14ac:dyDescent="0.2">
      <c r="A63" s="73"/>
      <c r="B63" s="89" t="s">
        <v>246</v>
      </c>
      <c r="C63" s="15"/>
      <c r="D63" s="76">
        <v>350</v>
      </c>
      <c r="E63" s="90">
        <f t="shared" si="3"/>
        <v>0</v>
      </c>
      <c r="F63" s="76">
        <f t="shared" si="4"/>
        <v>0</v>
      </c>
      <c r="G63" s="93"/>
      <c r="H63" s="88"/>
    </row>
    <row r="64" spans="1:8" ht="11.4" customHeight="1" x14ac:dyDescent="0.2">
      <c r="A64" s="73"/>
      <c r="B64" s="89"/>
      <c r="C64" s="15"/>
      <c r="D64" s="72"/>
      <c r="E64" s="90"/>
      <c r="F64" s="72"/>
    </row>
    <row r="65" spans="1:6" ht="11.4" customHeight="1" x14ac:dyDescent="0.2">
      <c r="A65" s="73"/>
      <c r="B65" s="84" t="s">
        <v>89</v>
      </c>
      <c r="C65" s="15"/>
      <c r="D65" s="68"/>
      <c r="E65" s="94"/>
      <c r="F65" s="68"/>
    </row>
    <row r="66" spans="1:6" ht="11.4" customHeight="1" x14ac:dyDescent="0.2">
      <c r="A66" s="73"/>
      <c r="B66" s="89" t="s">
        <v>274</v>
      </c>
      <c r="C66" s="15"/>
      <c r="D66" s="76">
        <v>2943</v>
      </c>
      <c r="E66" s="90">
        <f t="shared" ref="E66:E68" si="5">C66*D66</f>
        <v>0</v>
      </c>
      <c r="F66" s="76">
        <f t="shared" ref="F66:F68" si="6">E66-(E66*2%)</f>
        <v>0</v>
      </c>
    </row>
    <row r="67" spans="1:6" ht="11.4" customHeight="1" x14ac:dyDescent="0.2">
      <c r="A67" s="73"/>
      <c r="B67" s="89" t="s">
        <v>91</v>
      </c>
      <c r="C67" s="15"/>
      <c r="D67" s="76">
        <v>2361</v>
      </c>
      <c r="E67" s="90">
        <f t="shared" si="5"/>
        <v>0</v>
      </c>
      <c r="F67" s="76">
        <f t="shared" si="6"/>
        <v>0</v>
      </c>
    </row>
    <row r="68" spans="1:6" ht="11.4" customHeight="1" x14ac:dyDescent="0.2">
      <c r="A68" s="73"/>
      <c r="B68" s="89" t="s">
        <v>92</v>
      </c>
      <c r="C68" s="15"/>
      <c r="D68" s="76">
        <v>1607</v>
      </c>
      <c r="E68" s="90">
        <f t="shared" si="5"/>
        <v>0</v>
      </c>
      <c r="F68" s="76">
        <f t="shared" si="6"/>
        <v>0</v>
      </c>
    </row>
    <row r="69" spans="1:6" ht="11.4" customHeight="1" x14ac:dyDescent="0.2">
      <c r="A69" s="73"/>
      <c r="B69" s="89"/>
      <c r="C69" s="15"/>
      <c r="D69" s="72"/>
      <c r="E69" s="90"/>
      <c r="F69" s="72"/>
    </row>
    <row r="70" spans="1:6" ht="11.4" customHeight="1" x14ac:dyDescent="0.2">
      <c r="A70" s="73"/>
      <c r="B70" s="84" t="s">
        <v>58</v>
      </c>
      <c r="C70" s="15"/>
      <c r="D70" s="68"/>
      <c r="E70" s="94"/>
      <c r="F70" s="68"/>
    </row>
    <row r="71" spans="1:6" ht="11.4" customHeight="1" x14ac:dyDescent="0.2">
      <c r="A71" s="73"/>
      <c r="B71" s="89" t="s">
        <v>97</v>
      </c>
      <c r="C71" s="15"/>
      <c r="D71" s="76">
        <v>1426</v>
      </c>
      <c r="E71" s="90">
        <f t="shared" ref="E71:E75" si="7">C71*D71</f>
        <v>0</v>
      </c>
      <c r="F71" s="76">
        <f t="shared" ref="F71:F75" si="8">E71-(E71*2%)</f>
        <v>0</v>
      </c>
    </row>
    <row r="72" spans="1:6" ht="11.4" customHeight="1" x14ac:dyDescent="0.2">
      <c r="A72" s="73"/>
      <c r="B72" s="89" t="s">
        <v>96</v>
      </c>
      <c r="C72" s="15"/>
      <c r="D72" s="76">
        <v>2092</v>
      </c>
      <c r="E72" s="90">
        <f t="shared" si="7"/>
        <v>0</v>
      </c>
      <c r="F72" s="76">
        <f t="shared" si="8"/>
        <v>0</v>
      </c>
    </row>
    <row r="73" spans="1:6" ht="11.4" customHeight="1" x14ac:dyDescent="0.2">
      <c r="A73" s="73"/>
      <c r="B73" s="91" t="s">
        <v>95</v>
      </c>
      <c r="C73" s="15"/>
      <c r="D73" s="76">
        <v>2759</v>
      </c>
      <c r="E73" s="90">
        <f t="shared" si="7"/>
        <v>0</v>
      </c>
      <c r="F73" s="76">
        <f t="shared" si="8"/>
        <v>0</v>
      </c>
    </row>
    <row r="74" spans="1:6" ht="11.4" customHeight="1" x14ac:dyDescent="0.2">
      <c r="A74" s="73"/>
      <c r="B74" s="91" t="s">
        <v>94</v>
      </c>
      <c r="C74" s="15"/>
      <c r="D74" s="76">
        <v>3424</v>
      </c>
      <c r="E74" s="90">
        <f t="shared" si="7"/>
        <v>0</v>
      </c>
      <c r="F74" s="76">
        <f t="shared" si="8"/>
        <v>0</v>
      </c>
    </row>
    <row r="75" spans="1:6" ht="11.4" customHeight="1" x14ac:dyDescent="0.2">
      <c r="A75" s="170"/>
      <c r="B75" s="91" t="s">
        <v>93</v>
      </c>
      <c r="C75" s="15"/>
      <c r="D75" s="76">
        <v>4090</v>
      </c>
      <c r="E75" s="90">
        <f t="shared" si="7"/>
        <v>0</v>
      </c>
      <c r="F75" s="76">
        <f t="shared" si="8"/>
        <v>0</v>
      </c>
    </row>
    <row r="76" spans="1:6" ht="11.4" customHeight="1" x14ac:dyDescent="0.2">
      <c r="A76" s="170"/>
      <c r="B76" s="91"/>
      <c r="C76" s="15"/>
      <c r="D76" s="72"/>
      <c r="E76" s="90"/>
      <c r="F76" s="72"/>
    </row>
    <row r="77" spans="1:6" ht="11.4" customHeight="1" x14ac:dyDescent="0.2">
      <c r="A77" s="130"/>
      <c r="B77" s="84" t="s">
        <v>59</v>
      </c>
      <c r="C77" s="15"/>
      <c r="D77" s="68"/>
      <c r="E77" s="95"/>
      <c r="F77" s="68"/>
    </row>
    <row r="78" spans="1:6" ht="11.4" customHeight="1" x14ac:dyDescent="0.2">
      <c r="A78" s="130"/>
      <c r="B78" s="91" t="s">
        <v>307</v>
      </c>
      <c r="C78" s="15"/>
      <c r="D78" s="76">
        <v>1448</v>
      </c>
      <c r="E78" s="90">
        <f t="shared" ref="E78:E83" si="9">C78*D78</f>
        <v>0</v>
      </c>
      <c r="F78" s="76">
        <f t="shared" ref="F78:F83" si="10">E78-(E78*2%)</f>
        <v>0</v>
      </c>
    </row>
    <row r="79" spans="1:6" ht="11.4" customHeight="1" x14ac:dyDescent="0.2">
      <c r="A79" s="130"/>
      <c r="B79" s="91" t="s">
        <v>308</v>
      </c>
      <c r="C79" s="15"/>
      <c r="D79" s="76">
        <v>1568</v>
      </c>
      <c r="E79" s="90">
        <f t="shared" si="9"/>
        <v>0</v>
      </c>
      <c r="F79" s="76">
        <f t="shared" si="10"/>
        <v>0</v>
      </c>
    </row>
    <row r="80" spans="1:6" ht="11.4" customHeight="1" x14ac:dyDescent="0.2">
      <c r="A80" s="130"/>
      <c r="B80" s="91" t="s">
        <v>309</v>
      </c>
      <c r="C80" s="15"/>
      <c r="D80" s="76">
        <v>1688</v>
      </c>
      <c r="E80" s="90">
        <f t="shared" si="9"/>
        <v>0</v>
      </c>
      <c r="F80" s="76">
        <f t="shared" si="10"/>
        <v>0</v>
      </c>
    </row>
    <row r="81" spans="1:6" ht="11.4" customHeight="1" x14ac:dyDescent="0.2">
      <c r="A81" s="130"/>
      <c r="B81" s="91" t="s">
        <v>277</v>
      </c>
      <c r="C81" s="15"/>
      <c r="D81" s="76">
        <v>1807</v>
      </c>
      <c r="E81" s="90">
        <f t="shared" si="9"/>
        <v>0</v>
      </c>
      <c r="F81" s="76">
        <f t="shared" si="10"/>
        <v>0</v>
      </c>
    </row>
    <row r="82" spans="1:6" ht="11.4" customHeight="1" x14ac:dyDescent="0.2">
      <c r="A82" s="130"/>
      <c r="B82" s="91" t="s">
        <v>278</v>
      </c>
      <c r="C82" s="15"/>
      <c r="D82" s="76">
        <v>1926</v>
      </c>
      <c r="E82" s="90">
        <f t="shared" si="9"/>
        <v>0</v>
      </c>
      <c r="F82" s="76">
        <f t="shared" si="10"/>
        <v>0</v>
      </c>
    </row>
    <row r="83" spans="1:6" ht="11.4" customHeight="1" x14ac:dyDescent="0.2">
      <c r="A83" s="130"/>
      <c r="B83" s="91" t="s">
        <v>279</v>
      </c>
      <c r="C83" s="15"/>
      <c r="D83" s="76">
        <v>2045</v>
      </c>
      <c r="E83" s="90">
        <f t="shared" si="9"/>
        <v>0</v>
      </c>
      <c r="F83" s="76">
        <f t="shared" si="10"/>
        <v>0</v>
      </c>
    </row>
    <row r="84" spans="1:6" ht="11.4" customHeight="1" x14ac:dyDescent="0.2">
      <c r="A84" s="130"/>
      <c r="B84" s="91"/>
      <c r="C84" s="15"/>
      <c r="D84" s="72"/>
      <c r="E84" s="90"/>
      <c r="F84" s="72"/>
    </row>
    <row r="85" spans="1:6" ht="11.4" customHeight="1" x14ac:dyDescent="0.2">
      <c r="A85" s="130"/>
      <c r="B85" s="91" t="s">
        <v>310</v>
      </c>
      <c r="C85" s="15"/>
      <c r="D85" s="76">
        <v>3457</v>
      </c>
      <c r="E85" s="90">
        <f t="shared" ref="E85:E90" si="11">C85*D85</f>
        <v>0</v>
      </c>
      <c r="F85" s="76">
        <f t="shared" ref="F85:F90" si="12">E85-(E85*2%)</f>
        <v>0</v>
      </c>
    </row>
    <row r="86" spans="1:6" ht="11.4" customHeight="1" x14ac:dyDescent="0.2">
      <c r="A86" s="130"/>
      <c r="B86" s="91" t="s">
        <v>311</v>
      </c>
      <c r="C86" s="15"/>
      <c r="D86" s="76">
        <v>3860</v>
      </c>
      <c r="E86" s="90">
        <f t="shared" si="11"/>
        <v>0</v>
      </c>
      <c r="F86" s="76">
        <f t="shared" si="12"/>
        <v>0</v>
      </c>
    </row>
    <row r="87" spans="1:6" ht="11.4" customHeight="1" x14ac:dyDescent="0.2">
      <c r="A87" s="130"/>
      <c r="B87" s="91" t="s">
        <v>312</v>
      </c>
      <c r="C87" s="15"/>
      <c r="D87" s="76">
        <v>4261</v>
      </c>
      <c r="E87" s="90">
        <f t="shared" si="11"/>
        <v>0</v>
      </c>
      <c r="F87" s="76">
        <f t="shared" si="12"/>
        <v>0</v>
      </c>
    </row>
    <row r="88" spans="1:6" ht="11.4" customHeight="1" x14ac:dyDescent="0.2">
      <c r="A88" s="130"/>
      <c r="B88" s="91" t="s">
        <v>280</v>
      </c>
      <c r="C88" s="15"/>
      <c r="D88" s="76">
        <v>4663</v>
      </c>
      <c r="E88" s="90">
        <f t="shared" si="11"/>
        <v>0</v>
      </c>
      <c r="F88" s="76">
        <f t="shared" si="12"/>
        <v>0</v>
      </c>
    </row>
    <row r="89" spans="1:6" ht="11.4" customHeight="1" x14ac:dyDescent="0.2">
      <c r="A89" s="130"/>
      <c r="B89" s="91" t="s">
        <v>281</v>
      </c>
      <c r="C89" s="15"/>
      <c r="D89" s="76">
        <v>5054</v>
      </c>
      <c r="E89" s="90">
        <f t="shared" si="11"/>
        <v>0</v>
      </c>
      <c r="F89" s="76">
        <f t="shared" si="12"/>
        <v>0</v>
      </c>
    </row>
    <row r="90" spans="1:6" ht="11.4" customHeight="1" x14ac:dyDescent="0.2">
      <c r="A90" s="130"/>
      <c r="B90" s="91" t="s">
        <v>282</v>
      </c>
      <c r="C90" s="15"/>
      <c r="D90" s="76">
        <v>5466</v>
      </c>
      <c r="E90" s="90">
        <f t="shared" si="11"/>
        <v>0</v>
      </c>
      <c r="F90" s="76">
        <f t="shared" si="12"/>
        <v>0</v>
      </c>
    </row>
    <row r="91" spans="1:6" ht="11.4" customHeight="1" x14ac:dyDescent="0.2">
      <c r="A91" s="130"/>
      <c r="B91" s="91"/>
      <c r="C91" s="15"/>
      <c r="D91" s="72"/>
      <c r="E91" s="90"/>
      <c r="F91" s="72"/>
    </row>
    <row r="92" spans="1:6" ht="11.4" customHeight="1" x14ac:dyDescent="0.2">
      <c r="A92" s="130"/>
      <c r="B92" s="91" t="s">
        <v>313</v>
      </c>
      <c r="C92" s="15"/>
      <c r="D92" s="76">
        <v>1739</v>
      </c>
      <c r="E92" s="90">
        <f t="shared" ref="E92:E97" si="13">C92*D92</f>
        <v>0</v>
      </c>
      <c r="F92" s="76">
        <f t="shared" ref="F92:F97" si="14">E92-(E92*2%)</f>
        <v>0</v>
      </c>
    </row>
    <row r="93" spans="1:6" ht="11.4" customHeight="1" x14ac:dyDescent="0.2">
      <c r="A93" s="130"/>
      <c r="B93" s="91" t="s">
        <v>314</v>
      </c>
      <c r="C93" s="15"/>
      <c r="D93" s="76">
        <v>1900</v>
      </c>
      <c r="E93" s="90">
        <f t="shared" si="13"/>
        <v>0</v>
      </c>
      <c r="F93" s="76">
        <f t="shared" si="14"/>
        <v>0</v>
      </c>
    </row>
    <row r="94" spans="1:6" ht="11.4" customHeight="1" x14ac:dyDescent="0.2">
      <c r="A94" s="130"/>
      <c r="B94" s="91" t="s">
        <v>315</v>
      </c>
      <c r="C94" s="15"/>
      <c r="D94" s="76">
        <v>2061</v>
      </c>
      <c r="E94" s="90">
        <f t="shared" si="13"/>
        <v>0</v>
      </c>
      <c r="F94" s="76">
        <f t="shared" si="14"/>
        <v>0</v>
      </c>
    </row>
    <row r="95" spans="1:6" ht="11.4" customHeight="1" x14ac:dyDescent="0.2">
      <c r="A95" s="130"/>
      <c r="B95" s="91" t="s">
        <v>283</v>
      </c>
      <c r="C95" s="15"/>
      <c r="D95" s="76">
        <v>2220</v>
      </c>
      <c r="E95" s="90">
        <f t="shared" si="13"/>
        <v>0</v>
      </c>
      <c r="F95" s="76">
        <f t="shared" si="14"/>
        <v>0</v>
      </c>
    </row>
    <row r="96" spans="1:6" ht="11.4" customHeight="1" x14ac:dyDescent="0.2">
      <c r="A96" s="131"/>
      <c r="B96" s="91" t="s">
        <v>284</v>
      </c>
      <c r="C96" s="15"/>
      <c r="D96" s="76">
        <v>2381</v>
      </c>
      <c r="E96" s="90">
        <f t="shared" si="13"/>
        <v>0</v>
      </c>
      <c r="F96" s="76">
        <f t="shared" si="14"/>
        <v>0</v>
      </c>
    </row>
    <row r="97" spans="1:6" ht="11.4" customHeight="1" x14ac:dyDescent="0.2">
      <c r="A97" s="131"/>
      <c r="B97" s="91" t="s">
        <v>285</v>
      </c>
      <c r="C97" s="15"/>
      <c r="D97" s="76">
        <v>2542</v>
      </c>
      <c r="E97" s="90">
        <f t="shared" si="13"/>
        <v>0</v>
      </c>
      <c r="F97" s="76">
        <f t="shared" si="14"/>
        <v>0</v>
      </c>
    </row>
    <row r="98" spans="1:6" ht="11.4" customHeight="1" x14ac:dyDescent="0.2">
      <c r="A98" s="130"/>
      <c r="B98" s="91"/>
      <c r="C98" s="15"/>
      <c r="D98" s="72"/>
      <c r="E98" s="90"/>
      <c r="F98" s="72"/>
    </row>
    <row r="99" spans="1:6" ht="20.399999999999999" x14ac:dyDescent="0.2">
      <c r="A99" s="131"/>
      <c r="B99" s="91" t="s">
        <v>316</v>
      </c>
      <c r="C99" s="15"/>
      <c r="D99" s="76">
        <v>3844</v>
      </c>
      <c r="E99" s="90">
        <f t="shared" ref="E99:E104" si="15">C99*D99</f>
        <v>0</v>
      </c>
      <c r="F99" s="76">
        <f t="shared" ref="F99:F104" si="16">E99-(E99*2%)</f>
        <v>0</v>
      </c>
    </row>
    <row r="100" spans="1:6" ht="20.399999999999999" x14ac:dyDescent="0.2">
      <c r="A100" s="131"/>
      <c r="B100" s="91" t="s">
        <v>317</v>
      </c>
      <c r="C100" s="15"/>
      <c r="D100" s="76">
        <v>4303</v>
      </c>
      <c r="E100" s="90">
        <f t="shared" si="15"/>
        <v>0</v>
      </c>
      <c r="F100" s="76">
        <f t="shared" si="16"/>
        <v>0</v>
      </c>
    </row>
    <row r="101" spans="1:6" ht="20.399999999999999" x14ac:dyDescent="0.2">
      <c r="A101" s="131"/>
      <c r="B101" s="91" t="s">
        <v>318</v>
      </c>
      <c r="C101" s="15"/>
      <c r="D101" s="76">
        <v>4760</v>
      </c>
      <c r="E101" s="90">
        <f t="shared" si="15"/>
        <v>0</v>
      </c>
      <c r="F101" s="76">
        <f t="shared" si="16"/>
        <v>0</v>
      </c>
    </row>
    <row r="102" spans="1:6" ht="20.399999999999999" x14ac:dyDescent="0.2">
      <c r="A102" s="131"/>
      <c r="B102" s="91" t="s">
        <v>286</v>
      </c>
      <c r="C102" s="15"/>
      <c r="D102" s="76">
        <v>5217</v>
      </c>
      <c r="E102" s="90">
        <f t="shared" si="15"/>
        <v>0</v>
      </c>
      <c r="F102" s="76">
        <f t="shared" si="16"/>
        <v>0</v>
      </c>
    </row>
    <row r="103" spans="1:6" ht="20.399999999999999" x14ac:dyDescent="0.2">
      <c r="A103" s="131"/>
      <c r="B103" s="91" t="s">
        <v>287</v>
      </c>
      <c r="C103" s="15"/>
      <c r="D103" s="76">
        <v>5673</v>
      </c>
      <c r="E103" s="90">
        <f t="shared" si="15"/>
        <v>0</v>
      </c>
      <c r="F103" s="76">
        <f t="shared" si="16"/>
        <v>0</v>
      </c>
    </row>
    <row r="104" spans="1:6" ht="20.399999999999999" x14ac:dyDescent="0.2">
      <c r="A104" s="131"/>
      <c r="B104" s="91" t="s">
        <v>288</v>
      </c>
      <c r="C104" s="15"/>
      <c r="D104" s="76">
        <v>6131</v>
      </c>
      <c r="E104" s="90">
        <f t="shared" si="15"/>
        <v>0</v>
      </c>
      <c r="F104" s="76">
        <f t="shared" si="16"/>
        <v>0</v>
      </c>
    </row>
    <row r="105" spans="1:6" ht="11.4" customHeight="1" x14ac:dyDescent="0.2">
      <c r="A105" s="131"/>
      <c r="B105" s="98"/>
      <c r="C105" s="15"/>
      <c r="D105" s="72"/>
      <c r="E105" s="80"/>
      <c r="F105" s="72"/>
    </row>
    <row r="106" spans="1:6" ht="11.4" customHeight="1" x14ac:dyDescent="0.2">
      <c r="A106" s="131"/>
      <c r="B106" s="102" t="s">
        <v>60</v>
      </c>
      <c r="C106" s="15"/>
      <c r="D106" s="68"/>
      <c r="E106" s="95"/>
      <c r="F106" s="68"/>
    </row>
    <row r="107" spans="1:6" ht="11.4" customHeight="1" x14ac:dyDescent="0.2">
      <c r="A107" s="131"/>
      <c r="B107" s="91" t="s">
        <v>289</v>
      </c>
      <c r="C107" s="15"/>
      <c r="D107" s="76">
        <v>1043</v>
      </c>
      <c r="E107" s="90">
        <f t="shared" ref="E107:E110" si="17">C107*D107</f>
        <v>0</v>
      </c>
      <c r="F107" s="76">
        <f t="shared" ref="F107:F110" si="18">E107-(E107*2%)</f>
        <v>0</v>
      </c>
    </row>
    <row r="108" spans="1:6" ht="11.4" customHeight="1" x14ac:dyDescent="0.2">
      <c r="A108" s="131"/>
      <c r="B108" s="91" t="s">
        <v>290</v>
      </c>
      <c r="C108" s="15"/>
      <c r="D108" s="76">
        <v>1271</v>
      </c>
      <c r="E108" s="90">
        <f t="shared" si="17"/>
        <v>0</v>
      </c>
      <c r="F108" s="76">
        <f t="shared" si="18"/>
        <v>0</v>
      </c>
    </row>
    <row r="109" spans="1:6" ht="11.4" customHeight="1" x14ac:dyDescent="0.2">
      <c r="A109" s="131"/>
      <c r="B109" s="91" t="s">
        <v>61</v>
      </c>
      <c r="C109" s="15"/>
      <c r="D109" s="76">
        <v>1126</v>
      </c>
      <c r="E109" s="90">
        <f t="shared" si="17"/>
        <v>0</v>
      </c>
      <c r="F109" s="76">
        <f t="shared" si="18"/>
        <v>0</v>
      </c>
    </row>
    <row r="110" spans="1:6" ht="11.4" customHeight="1" x14ac:dyDescent="0.2">
      <c r="A110" s="131"/>
      <c r="B110" s="91" t="s">
        <v>62</v>
      </c>
      <c r="C110" s="15"/>
      <c r="D110" s="76">
        <v>1355</v>
      </c>
      <c r="E110" s="90">
        <f t="shared" si="17"/>
        <v>0</v>
      </c>
      <c r="F110" s="76">
        <f t="shared" si="18"/>
        <v>0</v>
      </c>
    </row>
    <row r="111" spans="1:6" ht="11.4" customHeight="1" x14ac:dyDescent="0.2">
      <c r="A111" s="131"/>
      <c r="B111" s="91"/>
      <c r="C111" s="15"/>
      <c r="D111" s="72"/>
      <c r="E111" s="80"/>
      <c r="F111" s="72"/>
    </row>
    <row r="112" spans="1:6" ht="11.4" customHeight="1" x14ac:dyDescent="0.2">
      <c r="A112" s="131"/>
      <c r="B112" s="102" t="s">
        <v>165</v>
      </c>
      <c r="C112" s="15"/>
      <c r="D112" s="68"/>
      <c r="E112" s="95"/>
      <c r="F112" s="68"/>
    </row>
    <row r="113" spans="1:6" ht="11.4" customHeight="1" thickBot="1" x14ac:dyDescent="0.25">
      <c r="A113" s="131"/>
      <c r="B113" s="174" t="s">
        <v>103</v>
      </c>
      <c r="C113" s="17"/>
      <c r="D113" s="159">
        <v>24514</v>
      </c>
      <c r="E113" s="160">
        <f t="shared" ref="E113" si="19">C113*D113</f>
        <v>0</v>
      </c>
      <c r="F113" s="159">
        <f>E113-(E113*2%)</f>
        <v>0</v>
      </c>
    </row>
    <row r="114" spans="1:6" ht="11.4" customHeight="1" x14ac:dyDescent="0.2">
      <c r="A114" s="131"/>
      <c r="B114" s="111" t="s">
        <v>27</v>
      </c>
      <c r="C114" s="18"/>
      <c r="D114" s="112"/>
      <c r="E114" s="112">
        <f>SUM(E24:E113)</f>
        <v>0</v>
      </c>
      <c r="F114" s="112">
        <f>SUM(F24:F113)</f>
        <v>0</v>
      </c>
    </row>
    <row r="115" spans="1:6" ht="11.4" customHeight="1" x14ac:dyDescent="0.2">
      <c r="A115" s="131"/>
      <c r="B115" s="115" t="s">
        <v>98</v>
      </c>
      <c r="C115" s="15"/>
      <c r="D115" s="72"/>
      <c r="E115" s="76">
        <f>E21</f>
        <v>533328</v>
      </c>
      <c r="F115" s="76">
        <f>F21</f>
        <v>522661.44</v>
      </c>
    </row>
    <row r="116" spans="1:6" ht="11.4" customHeight="1" x14ac:dyDescent="0.2">
      <c r="A116" s="131"/>
      <c r="B116" s="115" t="s">
        <v>429</v>
      </c>
      <c r="C116" s="15"/>
      <c r="D116" s="72"/>
      <c r="E116" s="118">
        <f>SUM(E114:E115)</f>
        <v>533328</v>
      </c>
      <c r="F116" s="118">
        <f>SUM(F114:F115)</f>
        <v>522661.44</v>
      </c>
    </row>
    <row r="117" spans="1:6" ht="11.4" customHeight="1" x14ac:dyDescent="0.2">
      <c r="A117" s="130"/>
      <c r="C117" s="15"/>
      <c r="D117" s="72"/>
      <c r="E117" s="72"/>
      <c r="F117" s="72"/>
    </row>
    <row r="118" spans="1:6" ht="11.4" customHeight="1" x14ac:dyDescent="0.2">
      <c r="A118" s="131"/>
      <c r="B118" s="120" t="s">
        <v>430</v>
      </c>
      <c r="C118" s="139">
        <v>0</v>
      </c>
      <c r="D118" s="76">
        <f>(F116*C118)</f>
        <v>0</v>
      </c>
      <c r="E118" s="118">
        <f>E116-D118</f>
        <v>533328</v>
      </c>
      <c r="F118" s="118">
        <f>F116-D118</f>
        <v>522661.44</v>
      </c>
    </row>
    <row r="119" spans="1:6" ht="11.4" customHeight="1" x14ac:dyDescent="0.2">
      <c r="A119" s="131"/>
      <c r="C119" s="15"/>
      <c r="D119" s="72"/>
      <c r="E119" s="72"/>
      <c r="F119" s="72"/>
    </row>
    <row r="120" spans="1:6" ht="11.4" customHeight="1" x14ac:dyDescent="0.2">
      <c r="A120" s="131"/>
      <c r="B120" s="122" t="s">
        <v>100</v>
      </c>
      <c r="C120" s="15"/>
      <c r="D120" s="72"/>
      <c r="E120" s="72"/>
      <c r="F120" s="72"/>
    </row>
    <row r="121" spans="1:6" ht="11.4" customHeight="1" x14ac:dyDescent="0.2">
      <c r="A121" s="131"/>
      <c r="B121" s="123" t="s">
        <v>101</v>
      </c>
      <c r="C121" s="15"/>
      <c r="D121" s="72"/>
      <c r="E121" s="72"/>
      <c r="F121" s="72"/>
    </row>
    <row r="122" spans="1:6" ht="11.4" customHeight="1" x14ac:dyDescent="0.2">
      <c r="A122" s="131"/>
      <c r="B122" s="115"/>
      <c r="C122" s="15"/>
      <c r="D122" s="72"/>
      <c r="E122" s="72"/>
      <c r="F122" s="72"/>
    </row>
    <row r="123" spans="1:6" ht="20.399999999999999" x14ac:dyDescent="0.2">
      <c r="A123" s="131"/>
      <c r="B123" s="120" t="s">
        <v>167</v>
      </c>
      <c r="C123" s="15">
        <v>0</v>
      </c>
      <c r="D123" s="6">
        <v>21</v>
      </c>
      <c r="E123" s="6">
        <f>C123*D123</f>
        <v>0</v>
      </c>
      <c r="F123" s="76">
        <f>C123*D123</f>
        <v>0</v>
      </c>
    </row>
    <row r="124" spans="1:6" ht="11.4" customHeight="1" x14ac:dyDescent="0.2">
      <c r="A124" s="131"/>
      <c r="B124" s="125" t="s">
        <v>1</v>
      </c>
      <c r="E124" s="126">
        <f>SUM(E118:E123)</f>
        <v>533328</v>
      </c>
      <c r="F124" s="126">
        <f>SUM(F118:F123)</f>
        <v>522661.44</v>
      </c>
    </row>
    <row r="125" spans="1:6" ht="11.4" customHeight="1" x14ac:dyDescent="0.2">
      <c r="A125" s="131"/>
      <c r="B125" s="120"/>
      <c r="C125" s="127"/>
    </row>
    <row r="126" spans="1:6" s="45" customFormat="1" ht="22.2" customHeight="1" x14ac:dyDescent="0.2">
      <c r="E126" s="128" t="s">
        <v>428</v>
      </c>
      <c r="F126" s="128" t="s">
        <v>438</v>
      </c>
    </row>
    <row r="127" spans="1:6" ht="11.4" customHeight="1" x14ac:dyDescent="0.2">
      <c r="A127" s="429"/>
      <c r="B127" s="429"/>
    </row>
    <row r="128" spans="1:6" ht="11.4" customHeight="1" x14ac:dyDescent="0.2">
      <c r="A128" s="49"/>
      <c r="B128" s="49"/>
    </row>
    <row r="129" spans="1:6" ht="11.4" customHeight="1" x14ac:dyDescent="0.2">
      <c r="A129" s="49"/>
      <c r="B129" s="49"/>
    </row>
    <row r="130" spans="1:6" ht="11.4" customHeight="1" x14ac:dyDescent="0.2">
      <c r="A130" s="49"/>
      <c r="B130" s="49"/>
    </row>
    <row r="131" spans="1:6" x14ac:dyDescent="0.2">
      <c r="A131" s="49"/>
      <c r="B131" s="49"/>
    </row>
    <row r="133" spans="1:6" x14ac:dyDescent="0.2">
      <c r="A133" s="141"/>
      <c r="B133" s="141"/>
      <c r="C133" s="142"/>
      <c r="D133" s="141"/>
      <c r="E133" s="141"/>
      <c r="F133" s="141"/>
    </row>
    <row r="134" spans="1:6" x14ac:dyDescent="0.2">
      <c r="A134" s="141"/>
      <c r="B134" s="141"/>
      <c r="C134" s="142"/>
      <c r="D134" s="141"/>
      <c r="E134" s="141"/>
      <c r="F134" s="141"/>
    </row>
    <row r="135" spans="1:6" x14ac:dyDescent="0.2">
      <c r="A135" s="141"/>
      <c r="B135" s="141"/>
      <c r="C135" s="142"/>
      <c r="D135" s="141"/>
      <c r="E135" s="141"/>
      <c r="F135" s="141"/>
    </row>
    <row r="136" spans="1:6" x14ac:dyDescent="0.2">
      <c r="A136" s="141"/>
      <c r="B136" s="141"/>
      <c r="C136" s="142"/>
      <c r="D136" s="141"/>
      <c r="E136" s="141"/>
      <c r="F136" s="141"/>
    </row>
    <row r="137" spans="1:6" x14ac:dyDescent="0.2">
      <c r="A137" s="141"/>
      <c r="B137" s="141"/>
      <c r="C137" s="142"/>
      <c r="D137" s="141"/>
      <c r="E137" s="141"/>
      <c r="F137" s="141"/>
    </row>
    <row r="138" spans="1:6" x14ac:dyDescent="0.2">
      <c r="A138" s="141"/>
      <c r="B138" s="141"/>
      <c r="C138" s="142"/>
      <c r="D138" s="141"/>
      <c r="E138" s="141"/>
      <c r="F138" s="141"/>
    </row>
    <row r="139" spans="1:6" x14ac:dyDescent="0.2">
      <c r="A139" s="141"/>
      <c r="B139" s="141"/>
      <c r="C139" s="142"/>
      <c r="D139" s="141"/>
      <c r="E139" s="141"/>
      <c r="F139" s="141"/>
    </row>
    <row r="140" spans="1:6" x14ac:dyDescent="0.2">
      <c r="A140" s="141"/>
      <c r="B140" s="141"/>
      <c r="C140" s="142"/>
      <c r="D140" s="141"/>
      <c r="E140" s="141"/>
      <c r="F140" s="141"/>
    </row>
    <row r="141" spans="1:6" x14ac:dyDescent="0.2">
      <c r="A141" s="141"/>
      <c r="B141" s="141"/>
      <c r="C141" s="142"/>
      <c r="D141" s="141"/>
      <c r="E141" s="141"/>
      <c r="F141" s="141"/>
    </row>
    <row r="142" spans="1:6" x14ac:dyDescent="0.2">
      <c r="A142" s="141"/>
      <c r="B142" s="141"/>
      <c r="C142" s="142"/>
      <c r="D142" s="141"/>
      <c r="E142" s="141"/>
      <c r="F142" s="141"/>
    </row>
    <row r="143" spans="1:6" x14ac:dyDescent="0.2">
      <c r="A143" s="141"/>
      <c r="B143" s="141"/>
      <c r="C143" s="142"/>
      <c r="D143" s="141"/>
      <c r="E143" s="141"/>
      <c r="F143" s="141"/>
    </row>
    <row r="144" spans="1:6" x14ac:dyDescent="0.2">
      <c r="A144" s="141"/>
      <c r="B144" s="141"/>
      <c r="C144" s="142"/>
      <c r="D144" s="141"/>
      <c r="E144" s="141"/>
      <c r="F144" s="141"/>
    </row>
    <row r="145" spans="1:6" x14ac:dyDescent="0.2">
      <c r="A145" s="141"/>
      <c r="B145" s="141"/>
      <c r="C145" s="142"/>
      <c r="D145" s="141"/>
      <c r="E145" s="141"/>
      <c r="F145" s="141"/>
    </row>
    <row r="146" spans="1:6" x14ac:dyDescent="0.2">
      <c r="A146" s="141"/>
      <c r="B146" s="141"/>
      <c r="C146" s="142"/>
      <c r="D146" s="141"/>
      <c r="E146" s="141"/>
      <c r="F146" s="141"/>
    </row>
    <row r="147" spans="1:6" x14ac:dyDescent="0.2">
      <c r="A147" s="141"/>
      <c r="B147" s="141"/>
      <c r="C147" s="142"/>
      <c r="D147" s="141"/>
      <c r="E147" s="141"/>
      <c r="F147" s="141"/>
    </row>
    <row r="148" spans="1:6" x14ac:dyDescent="0.2">
      <c r="A148" s="141"/>
      <c r="B148" s="141"/>
      <c r="C148" s="142"/>
      <c r="D148" s="141"/>
      <c r="E148" s="141"/>
      <c r="F148" s="141"/>
    </row>
    <row r="149" spans="1:6" x14ac:dyDescent="0.2">
      <c r="A149" s="141"/>
      <c r="B149" s="141"/>
      <c r="C149" s="142"/>
      <c r="D149" s="141"/>
      <c r="E149" s="141"/>
      <c r="F149" s="141"/>
    </row>
    <row r="150" spans="1:6" x14ac:dyDescent="0.2">
      <c r="A150" s="141"/>
      <c r="B150" s="141"/>
      <c r="C150" s="142"/>
      <c r="D150" s="141"/>
      <c r="E150" s="141"/>
      <c r="F150" s="141"/>
    </row>
    <row r="151" spans="1:6" x14ac:dyDescent="0.2">
      <c r="A151" s="141"/>
      <c r="B151" s="141"/>
      <c r="C151" s="142"/>
      <c r="D151" s="141"/>
      <c r="E151" s="141"/>
      <c r="F151" s="141"/>
    </row>
    <row r="152" spans="1:6" x14ac:dyDescent="0.2">
      <c r="A152" s="141"/>
      <c r="B152" s="141"/>
      <c r="C152" s="142"/>
      <c r="D152" s="141"/>
      <c r="E152" s="141"/>
      <c r="F152" s="141"/>
    </row>
  </sheetData>
  <sheetProtection sheet="1" objects="1" scenarios="1"/>
  <sortState xmlns:xlrd2="http://schemas.microsoft.com/office/spreadsheetml/2017/richdata2" ref="D81:D85">
    <sortCondition ref="D81"/>
  </sortState>
  <mergeCells count="13">
    <mergeCell ref="A127:B127"/>
    <mergeCell ref="C4:D4"/>
    <mergeCell ref="C5:D5"/>
    <mergeCell ref="C6:D6"/>
    <mergeCell ref="C7:D7"/>
    <mergeCell ref="C8:D8"/>
    <mergeCell ref="C10:E10"/>
    <mergeCell ref="A10:B10"/>
    <mergeCell ref="E1:G1"/>
    <mergeCell ref="A11:B11"/>
    <mergeCell ref="A12:B12"/>
    <mergeCell ref="A13:B13"/>
    <mergeCell ref="B18:E18"/>
  </mergeCells>
  <pageMargins left="0.25" right="0.25" top="0.75" bottom="0.75" header="0.3" footer="0.3"/>
  <pageSetup orientation="portrait" r:id="rId1"/>
  <rowBreaks count="1" manualBreakCount="1">
    <brk id="69"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49"/>
  <sheetViews>
    <sheetView showGridLines="0" zoomScale="120" zoomScaleNormal="120" workbookViewId="0">
      <selection activeCell="E2" sqref="E2"/>
    </sheetView>
  </sheetViews>
  <sheetFormatPr defaultColWidth="35.88671875" defaultRowHeight="10.199999999999999" x14ac:dyDescent="0.2"/>
  <cols>
    <col min="1" max="1" width="11.88671875" style="40" customWidth="1"/>
    <col min="2" max="2" width="60.88671875" style="40" customWidth="1"/>
    <col min="3" max="3" width="4.88671875" style="45" customWidth="1"/>
    <col min="4" max="4" width="13.33203125" style="40" customWidth="1"/>
    <col min="5" max="5" width="14.88671875" style="40" customWidth="1"/>
    <col min="6" max="6" width="12.6640625" style="40" customWidth="1"/>
    <col min="7" max="16384" width="35.88671875" style="40"/>
  </cols>
  <sheetData>
    <row r="1" spans="1:7" s="22" customFormat="1" ht="49.95" customHeight="1" x14ac:dyDescent="0.3">
      <c r="C1" s="24"/>
      <c r="E1" s="420"/>
      <c r="F1" s="420"/>
      <c r="G1" s="420"/>
    </row>
    <row r="2" spans="1:7" x14ac:dyDescent="0.2">
      <c r="A2" s="23">
        <v>45631</v>
      </c>
      <c r="B2" s="178"/>
      <c r="C2" s="179"/>
      <c r="D2" s="178"/>
      <c r="E2" s="180"/>
    </row>
    <row r="3" spans="1:7" s="45" customFormat="1" ht="11.4" customHeight="1" x14ac:dyDescent="0.2">
      <c r="A3" s="41" t="s">
        <v>3</v>
      </c>
      <c r="B3" s="42"/>
      <c r="C3" s="43"/>
      <c r="D3" s="42"/>
      <c r="E3" s="44" t="s">
        <v>2</v>
      </c>
    </row>
    <row r="4" spans="1:7" ht="11.4" customHeight="1" x14ac:dyDescent="0.2">
      <c r="A4" s="46" t="s">
        <v>140</v>
      </c>
      <c r="B4" s="133"/>
      <c r="C4" s="427" t="s">
        <v>22</v>
      </c>
      <c r="D4" s="428"/>
      <c r="E4" s="134"/>
    </row>
    <row r="5" spans="1:7" ht="11.4" customHeight="1" x14ac:dyDescent="0.25">
      <c r="A5" s="46" t="s">
        <v>141</v>
      </c>
      <c r="B5" s="184"/>
      <c r="C5" s="427" t="s">
        <v>23</v>
      </c>
      <c r="D5" s="428"/>
      <c r="E5" s="135"/>
    </row>
    <row r="6" spans="1:7" ht="23.1" customHeight="1" x14ac:dyDescent="0.2">
      <c r="A6" s="47" t="s">
        <v>142</v>
      </c>
      <c r="B6" s="185"/>
      <c r="C6" s="427" t="s">
        <v>21</v>
      </c>
      <c r="D6" s="428"/>
      <c r="E6" s="135"/>
    </row>
    <row r="7" spans="1:7" ht="11.4" customHeight="1" x14ac:dyDescent="0.2">
      <c r="A7" s="46" t="s">
        <v>143</v>
      </c>
      <c r="B7" s="133"/>
      <c r="C7" s="427" t="s">
        <v>24</v>
      </c>
      <c r="D7" s="428"/>
      <c r="E7" s="134"/>
    </row>
    <row r="8" spans="1:7" ht="23.1" customHeight="1" x14ac:dyDescent="0.2">
      <c r="A8" s="47" t="s">
        <v>163</v>
      </c>
      <c r="B8" s="136"/>
      <c r="C8" s="427" t="s">
        <v>4</v>
      </c>
      <c r="D8" s="428"/>
      <c r="E8" s="135"/>
    </row>
    <row r="10" spans="1:7" x14ac:dyDescent="0.2">
      <c r="A10" s="435" t="s">
        <v>5</v>
      </c>
      <c r="B10" s="434"/>
      <c r="C10" s="434"/>
      <c r="D10" s="434"/>
      <c r="E10" s="434"/>
    </row>
    <row r="11" spans="1:7" x14ac:dyDescent="0.2">
      <c r="A11" s="430" t="s">
        <v>25</v>
      </c>
      <c r="B11" s="430"/>
      <c r="C11" s="51"/>
      <c r="D11" s="51"/>
      <c r="E11" s="51"/>
    </row>
    <row r="12" spans="1:7" x14ac:dyDescent="0.2">
      <c r="A12" s="431" t="s">
        <v>139</v>
      </c>
      <c r="B12" s="431"/>
      <c r="C12" s="51"/>
      <c r="D12" s="51"/>
      <c r="E12" s="51"/>
    </row>
    <row r="13" spans="1:7" x14ac:dyDescent="0.2">
      <c r="A13" s="431" t="s">
        <v>26</v>
      </c>
      <c r="B13" s="431"/>
      <c r="C13" s="51"/>
      <c r="D13" s="51"/>
      <c r="E13" s="51"/>
    </row>
    <row r="14" spans="1:7" x14ac:dyDescent="0.2">
      <c r="A14" s="48"/>
      <c r="B14" s="48"/>
      <c r="C14" s="54"/>
      <c r="D14" s="49"/>
      <c r="E14" s="49"/>
    </row>
    <row r="15" spans="1:7" ht="36" customHeight="1" x14ac:dyDescent="0.2">
      <c r="A15" s="56" t="s">
        <v>0</v>
      </c>
      <c r="B15" s="57" t="s">
        <v>6</v>
      </c>
      <c r="C15" s="57" t="s">
        <v>20</v>
      </c>
      <c r="D15" s="57" t="s">
        <v>427</v>
      </c>
      <c r="E15" s="57" t="s">
        <v>433</v>
      </c>
      <c r="F15" s="1" t="s">
        <v>437</v>
      </c>
    </row>
    <row r="16" spans="1:7" ht="79.95" customHeight="1" x14ac:dyDescent="0.2">
      <c r="A16" s="64" t="s">
        <v>64</v>
      </c>
      <c r="B16" s="146" t="s">
        <v>245</v>
      </c>
      <c r="C16" s="176">
        <v>1</v>
      </c>
      <c r="D16" s="147">
        <v>529181</v>
      </c>
      <c r="E16" s="2">
        <f>C16*D16</f>
        <v>529181</v>
      </c>
      <c r="F16" s="97">
        <f>E16-(E16*2%)</f>
        <v>518597.38</v>
      </c>
    </row>
    <row r="17" spans="1:6" x14ac:dyDescent="0.2">
      <c r="A17" s="64"/>
      <c r="B17" s="65" t="s">
        <v>63</v>
      </c>
      <c r="C17" s="163"/>
      <c r="D17" s="3"/>
      <c r="E17" s="67"/>
      <c r="F17" s="72"/>
    </row>
    <row r="18" spans="1:6" ht="311.25" customHeight="1" x14ac:dyDescent="0.2">
      <c r="A18" s="69"/>
      <c r="B18" s="432"/>
      <c r="C18" s="433"/>
      <c r="D18" s="433"/>
      <c r="E18" s="433"/>
      <c r="F18" s="72"/>
    </row>
    <row r="19" spans="1:6" x14ac:dyDescent="0.2">
      <c r="A19" s="69"/>
      <c r="B19" s="73"/>
      <c r="C19" s="69"/>
      <c r="D19" s="74" t="s">
        <v>8</v>
      </c>
      <c r="E19" s="75">
        <f>SUM(E16)</f>
        <v>529181</v>
      </c>
      <c r="F19" s="147">
        <f>SUM(F16)</f>
        <v>518597.38</v>
      </c>
    </row>
    <row r="20" spans="1:6" ht="10.8" thickBot="1" x14ac:dyDescent="0.25">
      <c r="A20" s="69"/>
      <c r="B20" s="73" t="s">
        <v>2</v>
      </c>
      <c r="C20" s="69"/>
      <c r="D20" s="74" t="s">
        <v>9</v>
      </c>
      <c r="E20" s="77"/>
      <c r="F20" s="149"/>
    </row>
    <row r="21" spans="1:6" ht="10.8" thickBot="1" x14ac:dyDescent="0.25">
      <c r="A21" s="69"/>
      <c r="B21" s="78" t="s">
        <v>17</v>
      </c>
      <c r="C21" s="69"/>
      <c r="D21" s="79" t="s">
        <v>1</v>
      </c>
      <c r="E21" s="80">
        <f>SUM(E19:E20)</f>
        <v>529181</v>
      </c>
      <c r="F21" s="76">
        <f>SUM(F19:F20)</f>
        <v>518597.38</v>
      </c>
    </row>
    <row r="22" spans="1:6" x14ac:dyDescent="0.2">
      <c r="A22" s="81" t="s">
        <v>99</v>
      </c>
      <c r="B22" s="82"/>
      <c r="D22" s="83"/>
      <c r="E22" s="83"/>
      <c r="F22" s="72"/>
    </row>
    <row r="23" spans="1:6" x14ac:dyDescent="0.2">
      <c r="A23" s="69"/>
      <c r="B23" s="84" t="s">
        <v>66</v>
      </c>
      <c r="C23" s="85"/>
      <c r="D23" s="86"/>
      <c r="E23" s="87"/>
      <c r="F23" s="68"/>
    </row>
    <row r="24" spans="1:6" x14ac:dyDescent="0.2">
      <c r="A24" s="69"/>
      <c r="B24" s="89" t="s">
        <v>293</v>
      </c>
      <c r="C24" s="15"/>
      <c r="D24" s="181">
        <v>22003</v>
      </c>
      <c r="E24" s="90">
        <f t="shared" ref="E24:E40" si="0">C24*D24</f>
        <v>0</v>
      </c>
      <c r="F24" s="76">
        <f>E24-(E24*2%)</f>
        <v>0</v>
      </c>
    </row>
    <row r="25" spans="1:6" x14ac:dyDescent="0.2">
      <c r="A25" s="69"/>
      <c r="B25" s="89" t="s">
        <v>67</v>
      </c>
      <c r="C25" s="15"/>
      <c r="D25" s="181">
        <v>776</v>
      </c>
      <c r="E25" s="90">
        <f t="shared" si="0"/>
        <v>0</v>
      </c>
      <c r="F25" s="76">
        <f t="shared" ref="F25:F40" si="1">E25-(E25*2%)</f>
        <v>0</v>
      </c>
    </row>
    <row r="26" spans="1:6" x14ac:dyDescent="0.2">
      <c r="A26" s="73"/>
      <c r="B26" s="89" t="s">
        <v>269</v>
      </c>
      <c r="C26" s="15"/>
      <c r="D26" s="181">
        <v>537</v>
      </c>
      <c r="E26" s="90">
        <f t="shared" si="0"/>
        <v>0</v>
      </c>
      <c r="F26" s="76">
        <f t="shared" si="1"/>
        <v>0</v>
      </c>
    </row>
    <row r="27" spans="1:6" x14ac:dyDescent="0.2">
      <c r="A27" s="73"/>
      <c r="B27" s="89" t="s">
        <v>32</v>
      </c>
      <c r="C27" s="15"/>
      <c r="D27" s="181">
        <v>622</v>
      </c>
      <c r="E27" s="90">
        <f t="shared" si="0"/>
        <v>0</v>
      </c>
      <c r="F27" s="76">
        <f t="shared" si="1"/>
        <v>0</v>
      </c>
    </row>
    <row r="28" spans="1:6" x14ac:dyDescent="0.2">
      <c r="A28" s="73"/>
      <c r="B28" s="89" t="s">
        <v>33</v>
      </c>
      <c r="C28" s="15"/>
      <c r="D28" s="181">
        <v>610</v>
      </c>
      <c r="E28" s="90">
        <f t="shared" si="0"/>
        <v>0</v>
      </c>
      <c r="F28" s="76">
        <f t="shared" si="1"/>
        <v>0</v>
      </c>
    </row>
    <row r="29" spans="1:6" x14ac:dyDescent="0.2">
      <c r="A29" s="73"/>
      <c r="B29" s="89" t="s">
        <v>34</v>
      </c>
      <c r="C29" s="15"/>
      <c r="D29" s="181">
        <v>1146</v>
      </c>
      <c r="E29" s="90">
        <f t="shared" si="0"/>
        <v>0</v>
      </c>
      <c r="F29" s="76">
        <f t="shared" si="1"/>
        <v>0</v>
      </c>
    </row>
    <row r="30" spans="1:6" x14ac:dyDescent="0.2">
      <c r="A30" s="73"/>
      <c r="B30" s="89" t="s">
        <v>68</v>
      </c>
      <c r="C30" s="15"/>
      <c r="D30" s="181">
        <v>384</v>
      </c>
      <c r="E30" s="90">
        <f t="shared" si="0"/>
        <v>0</v>
      </c>
      <c r="F30" s="76">
        <f t="shared" si="1"/>
        <v>0</v>
      </c>
    </row>
    <row r="31" spans="1:6" x14ac:dyDescent="0.2">
      <c r="A31" s="73"/>
      <c r="B31" s="89" t="s">
        <v>270</v>
      </c>
      <c r="C31" s="15"/>
      <c r="D31" s="181">
        <v>232</v>
      </c>
      <c r="E31" s="90">
        <f t="shared" si="0"/>
        <v>0</v>
      </c>
      <c r="F31" s="76">
        <f t="shared" si="1"/>
        <v>0</v>
      </c>
    </row>
    <row r="32" spans="1:6" x14ac:dyDescent="0.2">
      <c r="A32" s="73"/>
      <c r="B32" s="89" t="s">
        <v>35</v>
      </c>
      <c r="C32" s="15"/>
      <c r="D32" s="181">
        <v>652</v>
      </c>
      <c r="E32" s="90">
        <f t="shared" si="0"/>
        <v>0</v>
      </c>
      <c r="F32" s="76">
        <f t="shared" si="1"/>
        <v>0</v>
      </c>
    </row>
    <row r="33" spans="1:8" x14ac:dyDescent="0.2">
      <c r="A33" s="73"/>
      <c r="B33" s="89" t="s">
        <v>69</v>
      </c>
      <c r="C33" s="15"/>
      <c r="D33" s="181">
        <v>776</v>
      </c>
      <c r="E33" s="90">
        <f t="shared" si="0"/>
        <v>0</v>
      </c>
      <c r="F33" s="76">
        <f t="shared" si="1"/>
        <v>0</v>
      </c>
    </row>
    <row r="34" spans="1:8" x14ac:dyDescent="0.2">
      <c r="A34" s="73"/>
      <c r="B34" s="89" t="s">
        <v>19</v>
      </c>
      <c r="C34" s="15"/>
      <c r="D34" s="181">
        <v>234</v>
      </c>
      <c r="E34" s="90">
        <f t="shared" si="0"/>
        <v>0</v>
      </c>
      <c r="F34" s="76">
        <f t="shared" si="1"/>
        <v>0</v>
      </c>
    </row>
    <row r="35" spans="1:8" x14ac:dyDescent="0.2">
      <c r="A35" s="73"/>
      <c r="B35" s="89" t="s">
        <v>71</v>
      </c>
      <c r="C35" s="15"/>
      <c r="D35" s="181">
        <v>918</v>
      </c>
      <c r="E35" s="90">
        <f t="shared" si="0"/>
        <v>0</v>
      </c>
      <c r="F35" s="76">
        <f t="shared" si="1"/>
        <v>0</v>
      </c>
    </row>
    <row r="36" spans="1:8" x14ac:dyDescent="0.2">
      <c r="A36" s="73"/>
      <c r="B36" s="89" t="s">
        <v>72</v>
      </c>
      <c r="C36" s="15"/>
      <c r="D36" s="181">
        <v>674</v>
      </c>
      <c r="E36" s="90">
        <f t="shared" si="0"/>
        <v>0</v>
      </c>
      <c r="F36" s="76">
        <f t="shared" si="1"/>
        <v>0</v>
      </c>
    </row>
    <row r="37" spans="1:8" x14ac:dyDescent="0.2">
      <c r="A37" s="73"/>
      <c r="B37" s="89" t="s">
        <v>70</v>
      </c>
      <c r="C37" s="15"/>
      <c r="D37" s="181">
        <v>385</v>
      </c>
      <c r="E37" s="90">
        <f t="shared" si="0"/>
        <v>0</v>
      </c>
      <c r="F37" s="76">
        <f t="shared" si="1"/>
        <v>0</v>
      </c>
    </row>
    <row r="38" spans="1:8" x14ac:dyDescent="0.2">
      <c r="A38" s="73"/>
      <c r="B38" s="89" t="s">
        <v>272</v>
      </c>
      <c r="C38" s="15"/>
      <c r="D38" s="181">
        <v>925</v>
      </c>
      <c r="E38" s="90">
        <f t="shared" si="0"/>
        <v>0</v>
      </c>
      <c r="F38" s="76">
        <f t="shared" si="1"/>
        <v>0</v>
      </c>
    </row>
    <row r="39" spans="1:8" x14ac:dyDescent="0.2">
      <c r="A39" s="73"/>
      <c r="B39" s="91" t="s">
        <v>73</v>
      </c>
      <c r="C39" s="15"/>
      <c r="D39" s="181">
        <v>256</v>
      </c>
      <c r="E39" s="90">
        <f t="shared" si="0"/>
        <v>0</v>
      </c>
      <c r="F39" s="76">
        <f t="shared" si="1"/>
        <v>0</v>
      </c>
    </row>
    <row r="40" spans="1:8" x14ac:dyDescent="0.2">
      <c r="A40" s="73"/>
      <c r="B40" s="89" t="s">
        <v>74</v>
      </c>
      <c r="C40" s="15"/>
      <c r="D40" s="181">
        <v>2682</v>
      </c>
      <c r="E40" s="90">
        <f t="shared" si="0"/>
        <v>0</v>
      </c>
      <c r="F40" s="76">
        <f t="shared" si="1"/>
        <v>0</v>
      </c>
    </row>
    <row r="41" spans="1:8" x14ac:dyDescent="0.2">
      <c r="A41" s="73"/>
      <c r="B41" s="89"/>
      <c r="C41" s="15"/>
      <c r="D41" s="72"/>
      <c r="E41" s="90"/>
      <c r="F41" s="72"/>
    </row>
    <row r="42" spans="1:8" x14ac:dyDescent="0.2">
      <c r="A42" s="73"/>
      <c r="B42" s="84" t="s">
        <v>75</v>
      </c>
      <c r="C42" s="15"/>
      <c r="D42" s="68"/>
      <c r="E42" s="87"/>
      <c r="F42" s="68"/>
    </row>
    <row r="43" spans="1:8" ht="11.4" customHeight="1" x14ac:dyDescent="0.2">
      <c r="A43" s="73"/>
      <c r="B43" s="72" t="s">
        <v>88</v>
      </c>
      <c r="C43" s="15"/>
      <c r="D43" s="181">
        <v>4043</v>
      </c>
      <c r="E43" s="90">
        <f t="shared" ref="E43:E60" si="2">C43*D43</f>
        <v>0</v>
      </c>
      <c r="F43" s="76">
        <f t="shared" ref="F43:F60" si="3">E43-(E43*2%)</f>
        <v>0</v>
      </c>
      <c r="H43" s="88"/>
    </row>
    <row r="44" spans="1:8" ht="11.4" customHeight="1" x14ac:dyDescent="0.2">
      <c r="A44" s="73"/>
      <c r="B44" s="89" t="s">
        <v>76</v>
      </c>
      <c r="C44" s="15"/>
      <c r="D44" s="181">
        <v>2298</v>
      </c>
      <c r="E44" s="90">
        <f t="shared" si="2"/>
        <v>0</v>
      </c>
      <c r="F44" s="76">
        <f t="shared" si="3"/>
        <v>0</v>
      </c>
      <c r="H44" s="88"/>
    </row>
    <row r="45" spans="1:8" ht="11.4" customHeight="1" x14ac:dyDescent="0.2">
      <c r="A45" s="73"/>
      <c r="B45" s="89" t="s">
        <v>77</v>
      </c>
      <c r="C45" s="15"/>
      <c r="D45" s="181">
        <v>617</v>
      </c>
      <c r="E45" s="90">
        <f t="shared" si="2"/>
        <v>0</v>
      </c>
      <c r="F45" s="76">
        <f t="shared" si="3"/>
        <v>0</v>
      </c>
      <c r="G45" s="93"/>
      <c r="H45" s="88"/>
    </row>
    <row r="46" spans="1:8" ht="11.4" customHeight="1" x14ac:dyDescent="0.2">
      <c r="A46" s="73"/>
      <c r="B46" s="89" t="s">
        <v>78</v>
      </c>
      <c r="C46" s="15"/>
      <c r="D46" s="181">
        <v>408</v>
      </c>
      <c r="E46" s="90">
        <f t="shared" si="2"/>
        <v>0</v>
      </c>
      <c r="F46" s="76">
        <f t="shared" si="3"/>
        <v>0</v>
      </c>
      <c r="G46" s="93"/>
      <c r="H46" s="88"/>
    </row>
    <row r="47" spans="1:8" ht="11.4" customHeight="1" x14ac:dyDescent="0.2">
      <c r="A47" s="73"/>
      <c r="B47" s="89" t="s">
        <v>79</v>
      </c>
      <c r="C47" s="15"/>
      <c r="D47" s="181">
        <v>597</v>
      </c>
      <c r="E47" s="90">
        <f t="shared" si="2"/>
        <v>0</v>
      </c>
      <c r="F47" s="76">
        <f t="shared" si="3"/>
        <v>0</v>
      </c>
      <c r="G47" s="93"/>
      <c r="H47" s="88"/>
    </row>
    <row r="48" spans="1:8" ht="11.4" customHeight="1" x14ac:dyDescent="0.2">
      <c r="A48" s="73"/>
      <c r="B48" s="89" t="s">
        <v>80</v>
      </c>
      <c r="C48" s="15"/>
      <c r="D48" s="181">
        <v>697</v>
      </c>
      <c r="E48" s="90">
        <f t="shared" si="2"/>
        <v>0</v>
      </c>
      <c r="F48" s="76">
        <f t="shared" si="3"/>
        <v>0</v>
      </c>
      <c r="G48" s="93"/>
      <c r="H48" s="88"/>
    </row>
    <row r="49" spans="1:8" ht="11.4" customHeight="1" x14ac:dyDescent="0.2">
      <c r="A49" s="73"/>
      <c r="B49" s="91" t="s">
        <v>273</v>
      </c>
      <c r="C49" s="15"/>
      <c r="D49" s="181">
        <v>927</v>
      </c>
      <c r="E49" s="90">
        <f t="shared" si="2"/>
        <v>0</v>
      </c>
      <c r="F49" s="76">
        <f t="shared" si="3"/>
        <v>0</v>
      </c>
      <c r="G49" s="93"/>
      <c r="H49" s="88"/>
    </row>
    <row r="50" spans="1:8" ht="11.4" customHeight="1" x14ac:dyDescent="0.2">
      <c r="A50" s="73"/>
      <c r="B50" s="89" t="s">
        <v>295</v>
      </c>
      <c r="C50" s="15"/>
      <c r="D50" s="181">
        <v>505</v>
      </c>
      <c r="E50" s="90">
        <f t="shared" si="2"/>
        <v>0</v>
      </c>
      <c r="F50" s="76">
        <f t="shared" si="3"/>
        <v>0</v>
      </c>
      <c r="G50" s="93"/>
      <c r="H50" s="88"/>
    </row>
    <row r="51" spans="1:8" ht="11.4" customHeight="1" x14ac:dyDescent="0.2">
      <c r="A51" s="73"/>
      <c r="B51" s="89" t="s">
        <v>81</v>
      </c>
      <c r="C51" s="15"/>
      <c r="D51" s="181">
        <v>1966</v>
      </c>
      <c r="E51" s="90">
        <f t="shared" si="2"/>
        <v>0</v>
      </c>
      <c r="F51" s="76">
        <f t="shared" si="3"/>
        <v>0</v>
      </c>
      <c r="G51" s="93"/>
      <c r="H51" s="88"/>
    </row>
    <row r="52" spans="1:8" ht="11.4" customHeight="1" x14ac:dyDescent="0.2">
      <c r="A52" s="73"/>
      <c r="B52" s="89" t="s">
        <v>82</v>
      </c>
      <c r="C52" s="15"/>
      <c r="D52" s="181">
        <v>1829</v>
      </c>
      <c r="E52" s="90">
        <f t="shared" si="2"/>
        <v>0</v>
      </c>
      <c r="F52" s="76">
        <f t="shared" si="3"/>
        <v>0</v>
      </c>
      <c r="G52" s="93"/>
      <c r="H52" s="88"/>
    </row>
    <row r="53" spans="1:8" ht="11.4" customHeight="1" x14ac:dyDescent="0.2">
      <c r="A53" s="73"/>
      <c r="B53" s="89" t="s">
        <v>83</v>
      </c>
      <c r="C53" s="15"/>
      <c r="D53" s="181">
        <v>1843</v>
      </c>
      <c r="E53" s="90">
        <f t="shared" si="2"/>
        <v>0</v>
      </c>
      <c r="F53" s="76">
        <f t="shared" si="3"/>
        <v>0</v>
      </c>
      <c r="G53" s="93"/>
      <c r="H53" s="88"/>
    </row>
    <row r="54" spans="1:8" ht="11.4" customHeight="1" x14ac:dyDescent="0.2">
      <c r="A54" s="73"/>
      <c r="B54" s="89" t="s">
        <v>84</v>
      </c>
      <c r="C54" s="15"/>
      <c r="D54" s="181">
        <v>1158</v>
      </c>
      <c r="E54" s="90">
        <f t="shared" si="2"/>
        <v>0</v>
      </c>
      <c r="F54" s="76">
        <f t="shared" si="3"/>
        <v>0</v>
      </c>
      <c r="G54" s="93"/>
      <c r="H54" s="88"/>
    </row>
    <row r="55" spans="1:8" ht="11.4" customHeight="1" x14ac:dyDescent="0.2">
      <c r="A55" s="73"/>
      <c r="B55" s="89" t="s">
        <v>85</v>
      </c>
      <c r="C55" s="15"/>
      <c r="D55" s="181">
        <v>1085</v>
      </c>
      <c r="E55" s="90">
        <f t="shared" si="2"/>
        <v>0</v>
      </c>
      <c r="F55" s="76">
        <f t="shared" si="3"/>
        <v>0</v>
      </c>
      <c r="G55" s="93"/>
      <c r="H55" s="88"/>
    </row>
    <row r="56" spans="1:8" ht="11.4" customHeight="1" x14ac:dyDescent="0.2">
      <c r="A56" s="73"/>
      <c r="B56" s="89" t="s">
        <v>86</v>
      </c>
      <c r="C56" s="15"/>
      <c r="D56" s="181">
        <v>1093</v>
      </c>
      <c r="E56" s="90">
        <f t="shared" si="2"/>
        <v>0</v>
      </c>
      <c r="F56" s="76">
        <f t="shared" si="3"/>
        <v>0</v>
      </c>
      <c r="G56" s="93"/>
      <c r="H56" s="88"/>
    </row>
    <row r="57" spans="1:8" ht="11.4" customHeight="1" x14ac:dyDescent="0.2">
      <c r="A57" s="73"/>
      <c r="B57" s="89" t="s">
        <v>212</v>
      </c>
      <c r="C57" s="15"/>
      <c r="D57" s="181">
        <v>411</v>
      </c>
      <c r="E57" s="90">
        <f t="shared" si="2"/>
        <v>0</v>
      </c>
      <c r="F57" s="76">
        <f t="shared" si="3"/>
        <v>0</v>
      </c>
      <c r="G57" s="93"/>
      <c r="H57" s="88"/>
    </row>
    <row r="58" spans="1:8" ht="11.4" customHeight="1" x14ac:dyDescent="0.2">
      <c r="A58" s="73"/>
      <c r="B58" s="89" t="s">
        <v>224</v>
      </c>
      <c r="C58" s="15"/>
      <c r="D58" s="181">
        <v>565</v>
      </c>
      <c r="E58" s="90">
        <f t="shared" si="2"/>
        <v>0</v>
      </c>
      <c r="F58" s="76">
        <f t="shared" si="3"/>
        <v>0</v>
      </c>
      <c r="G58" s="93"/>
      <c r="H58" s="88"/>
    </row>
    <row r="59" spans="1:8" ht="11.4" customHeight="1" x14ac:dyDescent="0.2">
      <c r="A59" s="73"/>
      <c r="B59" s="89" t="s">
        <v>87</v>
      </c>
      <c r="C59" s="15"/>
      <c r="D59" s="181">
        <v>288</v>
      </c>
      <c r="E59" s="90">
        <f t="shared" si="2"/>
        <v>0</v>
      </c>
      <c r="F59" s="76">
        <f t="shared" si="3"/>
        <v>0</v>
      </c>
      <c r="G59" s="93"/>
      <c r="H59" s="88"/>
    </row>
    <row r="60" spans="1:8" ht="11.4" customHeight="1" x14ac:dyDescent="0.2">
      <c r="A60" s="73"/>
      <c r="B60" s="89" t="s">
        <v>246</v>
      </c>
      <c r="C60" s="15"/>
      <c r="D60" s="181">
        <v>350</v>
      </c>
      <c r="E60" s="90">
        <f t="shared" si="2"/>
        <v>0</v>
      </c>
      <c r="F60" s="76">
        <f t="shared" si="3"/>
        <v>0</v>
      </c>
      <c r="G60" s="93"/>
      <c r="H60" s="88"/>
    </row>
    <row r="61" spans="1:8" x14ac:dyDescent="0.2">
      <c r="A61" s="73"/>
      <c r="B61" s="89"/>
      <c r="C61" s="15"/>
      <c r="D61" s="72"/>
      <c r="E61" s="90"/>
      <c r="F61" s="72"/>
    </row>
    <row r="62" spans="1:8" x14ac:dyDescent="0.2">
      <c r="A62" s="73"/>
      <c r="B62" s="84" t="s">
        <v>89</v>
      </c>
      <c r="C62" s="15"/>
      <c r="D62" s="68"/>
      <c r="E62" s="94"/>
      <c r="F62" s="68"/>
    </row>
    <row r="63" spans="1:8" x14ac:dyDescent="0.2">
      <c r="A63" s="73"/>
      <c r="B63" s="89" t="s">
        <v>90</v>
      </c>
      <c r="C63" s="15"/>
      <c r="D63" s="181">
        <v>2943</v>
      </c>
      <c r="E63" s="90">
        <f t="shared" ref="E63:E65" si="4">C63*D63</f>
        <v>0</v>
      </c>
      <c r="F63" s="76">
        <f t="shared" ref="F63:F65" si="5">E63-(E63*2%)</f>
        <v>0</v>
      </c>
    </row>
    <row r="64" spans="1:8" x14ac:dyDescent="0.2">
      <c r="A64" s="73"/>
      <c r="B64" s="89" t="s">
        <v>91</v>
      </c>
      <c r="C64" s="15"/>
      <c r="D64" s="181">
        <v>2362</v>
      </c>
      <c r="E64" s="90">
        <f t="shared" si="4"/>
        <v>0</v>
      </c>
      <c r="F64" s="76">
        <f t="shared" si="5"/>
        <v>0</v>
      </c>
    </row>
    <row r="65" spans="1:6" x14ac:dyDescent="0.2">
      <c r="A65" s="73"/>
      <c r="B65" s="89" t="s">
        <v>92</v>
      </c>
      <c r="C65" s="15"/>
      <c r="D65" s="181">
        <v>1608</v>
      </c>
      <c r="E65" s="90">
        <f t="shared" si="4"/>
        <v>0</v>
      </c>
      <c r="F65" s="76">
        <f t="shared" si="5"/>
        <v>0</v>
      </c>
    </row>
    <row r="66" spans="1:6" x14ac:dyDescent="0.2">
      <c r="A66" s="73"/>
      <c r="B66" s="89"/>
      <c r="C66" s="15"/>
      <c r="D66" s="72"/>
      <c r="E66" s="90"/>
      <c r="F66" s="72"/>
    </row>
    <row r="67" spans="1:6" x14ac:dyDescent="0.2">
      <c r="A67" s="73"/>
      <c r="B67" s="84" t="s">
        <v>58</v>
      </c>
      <c r="C67" s="15"/>
      <c r="D67" s="68"/>
      <c r="E67" s="94"/>
      <c r="F67" s="68"/>
    </row>
    <row r="68" spans="1:6" x14ac:dyDescent="0.2">
      <c r="A68" s="73"/>
      <c r="B68" s="89" t="s">
        <v>97</v>
      </c>
      <c r="C68" s="15"/>
      <c r="D68" s="181">
        <v>1426</v>
      </c>
      <c r="E68" s="90">
        <f t="shared" ref="E68:E72" si="6">C68*D68</f>
        <v>0</v>
      </c>
      <c r="F68" s="76">
        <f t="shared" ref="F68:F72" si="7">E68-(E68*2%)</f>
        <v>0</v>
      </c>
    </row>
    <row r="69" spans="1:6" x14ac:dyDescent="0.2">
      <c r="A69" s="73"/>
      <c r="B69" s="89" t="s">
        <v>96</v>
      </c>
      <c r="C69" s="15"/>
      <c r="D69" s="181">
        <v>2092</v>
      </c>
      <c r="E69" s="90">
        <f t="shared" si="6"/>
        <v>0</v>
      </c>
      <c r="F69" s="76">
        <f t="shared" si="7"/>
        <v>0</v>
      </c>
    </row>
    <row r="70" spans="1:6" x14ac:dyDescent="0.2">
      <c r="A70" s="73"/>
      <c r="B70" s="89" t="s">
        <v>95</v>
      </c>
      <c r="C70" s="15"/>
      <c r="D70" s="181">
        <v>2759</v>
      </c>
      <c r="E70" s="90">
        <f t="shared" si="6"/>
        <v>0</v>
      </c>
      <c r="F70" s="76">
        <f t="shared" si="7"/>
        <v>0</v>
      </c>
    </row>
    <row r="71" spans="1:6" x14ac:dyDescent="0.2">
      <c r="A71" s="73"/>
      <c r="B71" s="89" t="s">
        <v>94</v>
      </c>
      <c r="C71" s="15"/>
      <c r="D71" s="181">
        <v>3424</v>
      </c>
      <c r="E71" s="90">
        <f t="shared" si="6"/>
        <v>0</v>
      </c>
      <c r="F71" s="76">
        <f t="shared" si="7"/>
        <v>0</v>
      </c>
    </row>
    <row r="72" spans="1:6" x14ac:dyDescent="0.2">
      <c r="A72" s="73"/>
      <c r="B72" s="89" t="s">
        <v>93</v>
      </c>
      <c r="C72" s="15"/>
      <c r="D72" s="181">
        <v>4090</v>
      </c>
      <c r="E72" s="90">
        <f t="shared" si="6"/>
        <v>0</v>
      </c>
      <c r="F72" s="76">
        <f t="shared" si="7"/>
        <v>0</v>
      </c>
    </row>
    <row r="73" spans="1:6" x14ac:dyDescent="0.2">
      <c r="A73" s="73"/>
      <c r="B73" s="89"/>
      <c r="C73" s="15"/>
      <c r="D73" s="5"/>
      <c r="E73" s="90"/>
      <c r="F73" s="72"/>
    </row>
    <row r="74" spans="1:6" x14ac:dyDescent="0.2">
      <c r="A74" s="170"/>
      <c r="B74" s="84" t="s">
        <v>59</v>
      </c>
      <c r="C74" s="15"/>
      <c r="D74" s="86"/>
      <c r="E74" s="95"/>
      <c r="F74" s="68"/>
    </row>
    <row r="75" spans="1:6" x14ac:dyDescent="0.2">
      <c r="A75" s="171"/>
      <c r="B75" s="91" t="s">
        <v>307</v>
      </c>
      <c r="C75" s="15"/>
      <c r="D75" s="181">
        <v>1148</v>
      </c>
      <c r="E75" s="90">
        <f t="shared" ref="E75:E80" si="8">C75*D75</f>
        <v>0</v>
      </c>
      <c r="F75" s="76">
        <f t="shared" ref="F75:F80" si="9">E75-(E75*2%)</f>
        <v>0</v>
      </c>
    </row>
    <row r="76" spans="1:6" x14ac:dyDescent="0.2">
      <c r="A76" s="130"/>
      <c r="B76" s="91" t="s">
        <v>308</v>
      </c>
      <c r="C76" s="15"/>
      <c r="D76" s="181">
        <v>1568</v>
      </c>
      <c r="E76" s="90">
        <f t="shared" si="8"/>
        <v>0</v>
      </c>
      <c r="F76" s="76">
        <f t="shared" si="9"/>
        <v>0</v>
      </c>
    </row>
    <row r="77" spans="1:6" x14ac:dyDescent="0.2">
      <c r="A77" s="130"/>
      <c r="B77" s="91" t="s">
        <v>309</v>
      </c>
      <c r="C77" s="15"/>
      <c r="D77" s="181">
        <v>1688</v>
      </c>
      <c r="E77" s="90">
        <f t="shared" si="8"/>
        <v>0</v>
      </c>
      <c r="F77" s="76">
        <f t="shared" si="9"/>
        <v>0</v>
      </c>
    </row>
    <row r="78" spans="1:6" x14ac:dyDescent="0.2">
      <c r="A78" s="130"/>
      <c r="B78" s="91" t="s">
        <v>277</v>
      </c>
      <c r="C78" s="15"/>
      <c r="D78" s="181">
        <v>1807</v>
      </c>
      <c r="E78" s="90">
        <f t="shared" si="8"/>
        <v>0</v>
      </c>
      <c r="F78" s="76">
        <f t="shared" si="9"/>
        <v>0</v>
      </c>
    </row>
    <row r="79" spans="1:6" x14ac:dyDescent="0.2">
      <c r="A79" s="130"/>
      <c r="B79" s="91" t="s">
        <v>278</v>
      </c>
      <c r="C79" s="15"/>
      <c r="D79" s="181">
        <v>1926</v>
      </c>
      <c r="E79" s="90">
        <f t="shared" si="8"/>
        <v>0</v>
      </c>
      <c r="F79" s="76">
        <f t="shared" si="9"/>
        <v>0</v>
      </c>
    </row>
    <row r="80" spans="1:6" x14ac:dyDescent="0.2">
      <c r="A80" s="130"/>
      <c r="B80" s="91" t="s">
        <v>279</v>
      </c>
      <c r="C80" s="15"/>
      <c r="D80" s="181">
        <v>2045</v>
      </c>
      <c r="E80" s="90">
        <f t="shared" si="8"/>
        <v>0</v>
      </c>
      <c r="F80" s="76">
        <f t="shared" si="9"/>
        <v>0</v>
      </c>
    </row>
    <row r="81" spans="1:6" x14ac:dyDescent="0.2">
      <c r="A81" s="130"/>
      <c r="B81" s="91"/>
      <c r="C81" s="15"/>
      <c r="D81" s="72"/>
      <c r="E81" s="90"/>
      <c r="F81" s="72"/>
    </row>
    <row r="82" spans="1:6" x14ac:dyDescent="0.2">
      <c r="A82" s="130"/>
      <c r="B82" s="91" t="s">
        <v>310</v>
      </c>
      <c r="C82" s="15"/>
      <c r="D82" s="181">
        <v>2334</v>
      </c>
      <c r="E82" s="90">
        <f t="shared" ref="E82:E87" si="10">C82*D82</f>
        <v>0</v>
      </c>
      <c r="F82" s="76">
        <f t="shared" ref="F82:F87" si="11">E82-(E82*2%)</f>
        <v>0</v>
      </c>
    </row>
    <row r="83" spans="1:6" x14ac:dyDescent="0.2">
      <c r="A83" s="130"/>
      <c r="B83" s="91" t="s">
        <v>311</v>
      </c>
      <c r="C83" s="15"/>
      <c r="D83" s="181">
        <v>2839</v>
      </c>
      <c r="E83" s="90">
        <f t="shared" si="10"/>
        <v>0</v>
      </c>
      <c r="F83" s="76">
        <f t="shared" si="11"/>
        <v>0</v>
      </c>
    </row>
    <row r="84" spans="1:6" x14ac:dyDescent="0.2">
      <c r="A84" s="130"/>
      <c r="B84" s="91" t="s">
        <v>312</v>
      </c>
      <c r="C84" s="15"/>
      <c r="D84" s="181">
        <v>4261</v>
      </c>
      <c r="E84" s="90">
        <f t="shared" si="10"/>
        <v>0</v>
      </c>
      <c r="F84" s="76">
        <f t="shared" si="11"/>
        <v>0</v>
      </c>
    </row>
    <row r="85" spans="1:6" x14ac:dyDescent="0.2">
      <c r="A85" s="130"/>
      <c r="B85" s="91" t="s">
        <v>280</v>
      </c>
      <c r="C85" s="15"/>
      <c r="D85" s="181">
        <v>4663</v>
      </c>
      <c r="E85" s="90">
        <f t="shared" si="10"/>
        <v>0</v>
      </c>
      <c r="F85" s="76">
        <f t="shared" si="11"/>
        <v>0</v>
      </c>
    </row>
    <row r="86" spans="1:6" x14ac:dyDescent="0.2">
      <c r="A86" s="130"/>
      <c r="B86" s="91" t="s">
        <v>281</v>
      </c>
      <c r="C86" s="15"/>
      <c r="D86" s="181">
        <v>5065</v>
      </c>
      <c r="E86" s="90">
        <f t="shared" si="10"/>
        <v>0</v>
      </c>
      <c r="F86" s="76">
        <f t="shared" si="11"/>
        <v>0</v>
      </c>
    </row>
    <row r="87" spans="1:6" x14ac:dyDescent="0.2">
      <c r="A87" s="130"/>
      <c r="B87" s="91" t="s">
        <v>282</v>
      </c>
      <c r="C87" s="15"/>
      <c r="D87" s="181">
        <v>5466</v>
      </c>
      <c r="E87" s="90">
        <f t="shared" si="10"/>
        <v>0</v>
      </c>
      <c r="F87" s="76">
        <f t="shared" si="11"/>
        <v>0</v>
      </c>
    </row>
    <row r="88" spans="1:6" x14ac:dyDescent="0.2">
      <c r="A88" s="130"/>
      <c r="B88" s="91"/>
      <c r="C88" s="15"/>
      <c r="D88" s="72"/>
      <c r="E88" s="90"/>
      <c r="F88" s="72"/>
    </row>
    <row r="89" spans="1:6" x14ac:dyDescent="0.2">
      <c r="A89" s="130"/>
      <c r="B89" s="91" t="s">
        <v>313</v>
      </c>
      <c r="C89" s="15"/>
      <c r="D89" s="181">
        <v>1722</v>
      </c>
      <c r="E89" s="90">
        <f t="shared" ref="E89:E94" si="12">C89*D89</f>
        <v>0</v>
      </c>
      <c r="F89" s="76">
        <f t="shared" ref="F89:F94" si="13">E89-(E89*2%)</f>
        <v>0</v>
      </c>
    </row>
    <row r="90" spans="1:6" x14ac:dyDescent="0.2">
      <c r="A90" s="130"/>
      <c r="B90" s="91" t="s">
        <v>314</v>
      </c>
      <c r="C90" s="15"/>
      <c r="D90" s="181">
        <v>1881</v>
      </c>
      <c r="E90" s="90">
        <f t="shared" si="12"/>
        <v>0</v>
      </c>
      <c r="F90" s="76">
        <f t="shared" si="13"/>
        <v>0</v>
      </c>
    </row>
    <row r="91" spans="1:6" x14ac:dyDescent="0.2">
      <c r="A91" s="130"/>
      <c r="B91" s="91" t="s">
        <v>315</v>
      </c>
      <c r="C91" s="15"/>
      <c r="D91" s="181">
        <v>2061</v>
      </c>
      <c r="E91" s="90">
        <f t="shared" si="12"/>
        <v>0</v>
      </c>
      <c r="F91" s="76">
        <f t="shared" si="13"/>
        <v>0</v>
      </c>
    </row>
    <row r="92" spans="1:6" x14ac:dyDescent="0.2">
      <c r="A92" s="131"/>
      <c r="B92" s="91" t="s">
        <v>283</v>
      </c>
      <c r="C92" s="15"/>
      <c r="D92" s="181">
        <v>2220</v>
      </c>
      <c r="E92" s="90">
        <f t="shared" si="12"/>
        <v>0</v>
      </c>
      <c r="F92" s="76">
        <f t="shared" si="13"/>
        <v>0</v>
      </c>
    </row>
    <row r="93" spans="1:6" x14ac:dyDescent="0.2">
      <c r="A93" s="131"/>
      <c r="B93" s="91" t="s">
        <v>284</v>
      </c>
      <c r="C93" s="15"/>
      <c r="D93" s="181">
        <v>2381</v>
      </c>
      <c r="E93" s="90">
        <f t="shared" si="12"/>
        <v>0</v>
      </c>
      <c r="F93" s="76">
        <f t="shared" si="13"/>
        <v>0</v>
      </c>
    </row>
    <row r="94" spans="1:6" x14ac:dyDescent="0.2">
      <c r="A94" s="130"/>
      <c r="B94" s="91" t="s">
        <v>285</v>
      </c>
      <c r="C94" s="15"/>
      <c r="D94" s="181">
        <v>2542</v>
      </c>
      <c r="E94" s="90">
        <f t="shared" si="12"/>
        <v>0</v>
      </c>
      <c r="F94" s="76">
        <f t="shared" si="13"/>
        <v>0</v>
      </c>
    </row>
    <row r="95" spans="1:6" x14ac:dyDescent="0.2">
      <c r="A95" s="131"/>
      <c r="B95" s="91"/>
      <c r="C95" s="15"/>
      <c r="D95" s="72"/>
      <c r="E95" s="90"/>
      <c r="F95" s="72"/>
    </row>
    <row r="96" spans="1:6" ht="20.399999999999999" x14ac:dyDescent="0.2">
      <c r="A96" s="131"/>
      <c r="B96" s="182" t="s">
        <v>316</v>
      </c>
      <c r="C96" s="15"/>
      <c r="D96" s="181">
        <v>2824</v>
      </c>
      <c r="E96" s="90">
        <f t="shared" ref="E96:E101" si="14">C96*D96</f>
        <v>0</v>
      </c>
      <c r="F96" s="76">
        <f t="shared" ref="F96:F101" si="15">E96-(E96*2%)</f>
        <v>0</v>
      </c>
    </row>
    <row r="97" spans="1:6" ht="20.399999999999999" x14ac:dyDescent="0.2">
      <c r="A97" s="131"/>
      <c r="B97" s="91" t="s">
        <v>317</v>
      </c>
      <c r="C97" s="15"/>
      <c r="D97" s="181">
        <v>4303</v>
      </c>
      <c r="E97" s="90">
        <f t="shared" si="14"/>
        <v>0</v>
      </c>
      <c r="F97" s="76">
        <f t="shared" si="15"/>
        <v>0</v>
      </c>
    </row>
    <row r="98" spans="1:6" ht="20.399999999999999" x14ac:dyDescent="0.2">
      <c r="A98" s="131"/>
      <c r="B98" s="91" t="s">
        <v>318</v>
      </c>
      <c r="C98" s="15"/>
      <c r="D98" s="181">
        <v>4760</v>
      </c>
      <c r="E98" s="90">
        <f t="shared" si="14"/>
        <v>0</v>
      </c>
      <c r="F98" s="76">
        <f t="shared" si="15"/>
        <v>0</v>
      </c>
    </row>
    <row r="99" spans="1:6" ht="20.399999999999999" x14ac:dyDescent="0.2">
      <c r="A99" s="131"/>
      <c r="B99" s="91" t="s">
        <v>286</v>
      </c>
      <c r="C99" s="15"/>
      <c r="D99" s="181">
        <v>5217</v>
      </c>
      <c r="E99" s="90">
        <f t="shared" si="14"/>
        <v>0</v>
      </c>
      <c r="F99" s="76">
        <f t="shared" si="15"/>
        <v>0</v>
      </c>
    </row>
    <row r="100" spans="1:6" ht="20.399999999999999" x14ac:dyDescent="0.2">
      <c r="A100" s="131"/>
      <c r="B100" s="91" t="s">
        <v>287</v>
      </c>
      <c r="C100" s="15"/>
      <c r="D100" s="181">
        <v>5673</v>
      </c>
      <c r="E100" s="90">
        <f t="shared" si="14"/>
        <v>0</v>
      </c>
      <c r="F100" s="76">
        <f t="shared" si="15"/>
        <v>0</v>
      </c>
    </row>
    <row r="101" spans="1:6" ht="20.399999999999999" x14ac:dyDescent="0.2">
      <c r="A101" s="131"/>
      <c r="B101" s="91" t="s">
        <v>288</v>
      </c>
      <c r="C101" s="15"/>
      <c r="D101" s="181">
        <v>6131</v>
      </c>
      <c r="E101" s="90">
        <f t="shared" si="14"/>
        <v>0</v>
      </c>
      <c r="F101" s="76">
        <f t="shared" si="15"/>
        <v>0</v>
      </c>
    </row>
    <row r="102" spans="1:6" x14ac:dyDescent="0.2">
      <c r="A102" s="131"/>
      <c r="B102" s="91"/>
      <c r="C102" s="15"/>
      <c r="D102" s="72"/>
      <c r="E102" s="90"/>
      <c r="F102" s="72"/>
    </row>
    <row r="103" spans="1:6" x14ac:dyDescent="0.2">
      <c r="A103" s="131"/>
      <c r="B103" s="102" t="s">
        <v>60</v>
      </c>
      <c r="C103" s="15"/>
      <c r="D103" s="68"/>
      <c r="E103" s="95"/>
      <c r="F103" s="68"/>
    </row>
    <row r="104" spans="1:6" x14ac:dyDescent="0.2">
      <c r="A104" s="131"/>
      <c r="B104" s="91" t="s">
        <v>289</v>
      </c>
      <c r="C104" s="15"/>
      <c r="D104" s="181">
        <v>1043</v>
      </c>
      <c r="E104" s="90">
        <f t="shared" ref="E104:E107" si="16">C104*D104</f>
        <v>0</v>
      </c>
      <c r="F104" s="76">
        <f t="shared" ref="F104:F107" si="17">E104-(E104*2%)</f>
        <v>0</v>
      </c>
    </row>
    <row r="105" spans="1:6" x14ac:dyDescent="0.2">
      <c r="A105" s="131"/>
      <c r="B105" s="91" t="s">
        <v>290</v>
      </c>
      <c r="C105" s="15"/>
      <c r="D105" s="181">
        <v>1271</v>
      </c>
      <c r="E105" s="90">
        <f t="shared" si="16"/>
        <v>0</v>
      </c>
      <c r="F105" s="76">
        <f t="shared" si="17"/>
        <v>0</v>
      </c>
    </row>
    <row r="106" spans="1:6" x14ac:dyDescent="0.2">
      <c r="A106" s="131"/>
      <c r="B106" s="91" t="s">
        <v>61</v>
      </c>
      <c r="C106" s="15"/>
      <c r="D106" s="181">
        <v>1126</v>
      </c>
      <c r="E106" s="90">
        <f t="shared" si="16"/>
        <v>0</v>
      </c>
      <c r="F106" s="76">
        <f t="shared" si="17"/>
        <v>0</v>
      </c>
    </row>
    <row r="107" spans="1:6" x14ac:dyDescent="0.2">
      <c r="A107" s="131"/>
      <c r="B107" s="91" t="s">
        <v>62</v>
      </c>
      <c r="C107" s="15"/>
      <c r="D107" s="181">
        <v>1355</v>
      </c>
      <c r="E107" s="90">
        <f t="shared" si="16"/>
        <v>0</v>
      </c>
      <c r="F107" s="76">
        <f t="shared" si="17"/>
        <v>0</v>
      </c>
    </row>
    <row r="108" spans="1:6" x14ac:dyDescent="0.2">
      <c r="A108" s="131"/>
      <c r="B108" s="91"/>
      <c r="C108" s="15"/>
      <c r="D108" s="72"/>
      <c r="E108" s="80"/>
      <c r="F108" s="72"/>
    </row>
    <row r="109" spans="1:6" x14ac:dyDescent="0.2">
      <c r="A109" s="131"/>
      <c r="B109" s="102" t="s">
        <v>165</v>
      </c>
      <c r="C109" s="15"/>
      <c r="D109" s="68"/>
      <c r="E109" s="95"/>
      <c r="F109" s="68"/>
    </row>
    <row r="110" spans="1:6" ht="10.8" thickBot="1" x14ac:dyDescent="0.25">
      <c r="A110" s="131"/>
      <c r="B110" s="174" t="s">
        <v>103</v>
      </c>
      <c r="C110" s="17"/>
      <c r="D110" s="183">
        <v>24514</v>
      </c>
      <c r="E110" s="160">
        <f t="shared" ref="E110" si="18">C110*D110</f>
        <v>0</v>
      </c>
      <c r="F110" s="159">
        <f>E110-(E110*2%)</f>
        <v>0</v>
      </c>
    </row>
    <row r="111" spans="1:6" x14ac:dyDescent="0.2">
      <c r="A111" s="131"/>
      <c r="B111" s="111" t="s">
        <v>27</v>
      </c>
      <c r="C111" s="18"/>
      <c r="D111" s="112"/>
      <c r="E111" s="112">
        <f>SUM(E23:E110)</f>
        <v>0</v>
      </c>
      <c r="F111" s="112">
        <f>SUM(F23:F110)</f>
        <v>0</v>
      </c>
    </row>
    <row r="112" spans="1:6" x14ac:dyDescent="0.2">
      <c r="A112" s="131"/>
      <c r="B112" s="115" t="s">
        <v>98</v>
      </c>
      <c r="C112" s="15"/>
      <c r="D112" s="72"/>
      <c r="E112" s="76">
        <f>E21</f>
        <v>529181</v>
      </c>
      <c r="F112" s="76">
        <f>F21</f>
        <v>518597.38</v>
      </c>
    </row>
    <row r="113" spans="1:6" x14ac:dyDescent="0.2">
      <c r="A113" s="131"/>
      <c r="B113" s="115" t="s">
        <v>429</v>
      </c>
      <c r="C113" s="15"/>
      <c r="D113" s="72"/>
      <c r="E113" s="118">
        <f>SUM(E111:E112)</f>
        <v>529181</v>
      </c>
      <c r="F113" s="118">
        <f>SUM(F111:F112)</f>
        <v>518597.38</v>
      </c>
    </row>
    <row r="114" spans="1:6" x14ac:dyDescent="0.2">
      <c r="A114" s="130"/>
      <c r="C114" s="15"/>
      <c r="D114" s="72"/>
      <c r="E114" s="72"/>
      <c r="F114" s="72"/>
    </row>
    <row r="115" spans="1:6" x14ac:dyDescent="0.2">
      <c r="A115" s="131"/>
      <c r="B115" s="120" t="s">
        <v>430</v>
      </c>
      <c r="C115" s="139">
        <v>0</v>
      </c>
      <c r="D115" s="76">
        <f>(F113*C115)</f>
        <v>0</v>
      </c>
      <c r="E115" s="118">
        <f>E113-D115</f>
        <v>529181</v>
      </c>
      <c r="F115" s="118">
        <f>F113-D115</f>
        <v>518597.38</v>
      </c>
    </row>
    <row r="116" spans="1:6" x14ac:dyDescent="0.2">
      <c r="A116" s="131"/>
      <c r="C116" s="15"/>
      <c r="D116" s="72"/>
      <c r="E116" s="72"/>
      <c r="F116" s="72"/>
    </row>
    <row r="117" spans="1:6" x14ac:dyDescent="0.2">
      <c r="A117" s="131"/>
      <c r="B117" s="122" t="s">
        <v>100</v>
      </c>
      <c r="C117" s="15"/>
      <c r="D117" s="72"/>
      <c r="E117" s="72"/>
      <c r="F117" s="72"/>
    </row>
    <row r="118" spans="1:6" x14ac:dyDescent="0.2">
      <c r="A118" s="131"/>
      <c r="B118" s="123" t="s">
        <v>101</v>
      </c>
      <c r="C118" s="15"/>
      <c r="D118" s="72"/>
      <c r="E118" s="72"/>
      <c r="F118" s="72"/>
    </row>
    <row r="119" spans="1:6" x14ac:dyDescent="0.2">
      <c r="A119" s="131"/>
      <c r="B119" s="115"/>
      <c r="C119" s="15"/>
      <c r="D119" s="72"/>
      <c r="E119" s="72"/>
      <c r="F119" s="72"/>
    </row>
    <row r="120" spans="1:6" ht="20.399999999999999" x14ac:dyDescent="0.2">
      <c r="A120" s="131"/>
      <c r="B120" s="120" t="s">
        <v>167</v>
      </c>
      <c r="C120" s="15">
        <v>0</v>
      </c>
      <c r="D120" s="175">
        <v>21</v>
      </c>
      <c r="E120" s="6">
        <f>C120*D120</f>
        <v>0</v>
      </c>
      <c r="F120" s="72">
        <f>C120*D120</f>
        <v>0</v>
      </c>
    </row>
    <row r="121" spans="1:6" x14ac:dyDescent="0.2">
      <c r="A121" s="131"/>
      <c r="B121" s="125" t="s">
        <v>1</v>
      </c>
      <c r="E121" s="126">
        <f>SUM(E115:E120)</f>
        <v>529181</v>
      </c>
      <c r="F121" s="126">
        <f>SUM(F115:F120)</f>
        <v>518597.38</v>
      </c>
    </row>
    <row r="122" spans="1:6" x14ac:dyDescent="0.2">
      <c r="A122" s="131"/>
    </row>
    <row r="123" spans="1:6" s="45" customFormat="1" ht="22.2" customHeight="1" x14ac:dyDescent="0.2">
      <c r="E123" s="128" t="s">
        <v>434</v>
      </c>
      <c r="F123" s="128" t="s">
        <v>438</v>
      </c>
    </row>
    <row r="124" spans="1:6" ht="11.4" customHeight="1" x14ac:dyDescent="0.2">
      <c r="A124" s="429"/>
      <c r="B124" s="429"/>
    </row>
    <row r="125" spans="1:6" x14ac:dyDescent="0.2">
      <c r="A125" s="49"/>
      <c r="B125" s="49"/>
    </row>
    <row r="126" spans="1:6" x14ac:dyDescent="0.2">
      <c r="A126" s="49"/>
      <c r="B126" s="49"/>
    </row>
    <row r="127" spans="1:6" x14ac:dyDescent="0.2">
      <c r="A127" s="49"/>
      <c r="B127" s="49"/>
    </row>
    <row r="128" spans="1:6" x14ac:dyDescent="0.2">
      <c r="A128" s="49"/>
      <c r="B128" s="49"/>
    </row>
    <row r="130" spans="1:6" x14ac:dyDescent="0.2">
      <c r="A130" s="141"/>
      <c r="B130" s="141"/>
      <c r="C130" s="142"/>
      <c r="D130" s="141"/>
      <c r="E130" s="141"/>
      <c r="F130" s="141"/>
    </row>
    <row r="131" spans="1:6" x14ac:dyDescent="0.2">
      <c r="A131" s="141"/>
      <c r="B131" s="141"/>
      <c r="C131" s="142"/>
      <c r="D131" s="141"/>
      <c r="E131" s="141"/>
      <c r="F131" s="141"/>
    </row>
    <row r="132" spans="1:6" x14ac:dyDescent="0.2">
      <c r="A132" s="141"/>
      <c r="B132" s="141"/>
      <c r="C132" s="142"/>
      <c r="D132" s="141"/>
      <c r="E132" s="141"/>
      <c r="F132" s="141"/>
    </row>
    <row r="133" spans="1:6" x14ac:dyDescent="0.2">
      <c r="A133" s="141"/>
      <c r="B133" s="141"/>
      <c r="C133" s="142"/>
      <c r="D133" s="141"/>
      <c r="E133" s="141"/>
      <c r="F133" s="141"/>
    </row>
    <row r="134" spans="1:6" x14ac:dyDescent="0.2">
      <c r="A134" s="141"/>
      <c r="B134" s="141"/>
      <c r="C134" s="142"/>
      <c r="D134" s="141"/>
      <c r="E134" s="141"/>
      <c r="F134" s="141"/>
    </row>
    <row r="135" spans="1:6" x14ac:dyDescent="0.2">
      <c r="A135" s="141"/>
      <c r="B135" s="141"/>
      <c r="C135" s="142"/>
      <c r="D135" s="141"/>
      <c r="E135" s="141"/>
      <c r="F135" s="141"/>
    </row>
    <row r="136" spans="1:6" x14ac:dyDescent="0.2">
      <c r="A136" s="141"/>
      <c r="B136" s="141"/>
      <c r="C136" s="142"/>
      <c r="D136" s="141"/>
      <c r="E136" s="141"/>
      <c r="F136" s="141"/>
    </row>
    <row r="137" spans="1:6" x14ac:dyDescent="0.2">
      <c r="A137" s="141"/>
      <c r="B137" s="141"/>
      <c r="C137" s="142"/>
      <c r="D137" s="141"/>
      <c r="E137" s="141"/>
      <c r="F137" s="141"/>
    </row>
    <row r="138" spans="1:6" x14ac:dyDescent="0.2">
      <c r="A138" s="141"/>
      <c r="B138" s="141"/>
      <c r="C138" s="142"/>
      <c r="D138" s="141"/>
      <c r="E138" s="141"/>
      <c r="F138" s="141"/>
    </row>
    <row r="139" spans="1:6" x14ac:dyDescent="0.2">
      <c r="A139" s="141"/>
      <c r="B139" s="141"/>
      <c r="C139" s="142"/>
      <c r="D139" s="141"/>
      <c r="E139" s="141"/>
      <c r="F139" s="141"/>
    </row>
    <row r="140" spans="1:6" x14ac:dyDescent="0.2">
      <c r="A140" s="141"/>
      <c r="B140" s="141"/>
      <c r="C140" s="142"/>
      <c r="D140" s="141"/>
      <c r="E140" s="141"/>
      <c r="F140" s="141"/>
    </row>
    <row r="141" spans="1:6" x14ac:dyDescent="0.2">
      <c r="A141" s="141"/>
      <c r="B141" s="141"/>
      <c r="C141" s="142"/>
      <c r="D141" s="141"/>
      <c r="E141" s="141"/>
      <c r="F141" s="141"/>
    </row>
    <row r="142" spans="1:6" x14ac:dyDescent="0.2">
      <c r="A142" s="141"/>
      <c r="B142" s="141"/>
      <c r="C142" s="142"/>
      <c r="D142" s="141"/>
      <c r="E142" s="141"/>
      <c r="F142" s="141"/>
    </row>
    <row r="143" spans="1:6" x14ac:dyDescent="0.2">
      <c r="A143" s="141"/>
      <c r="B143" s="141"/>
      <c r="C143" s="142"/>
      <c r="D143" s="141"/>
      <c r="E143" s="141"/>
      <c r="F143" s="141"/>
    </row>
    <row r="144" spans="1:6" x14ac:dyDescent="0.2">
      <c r="A144" s="141"/>
      <c r="B144" s="141"/>
      <c r="C144" s="142"/>
      <c r="D144" s="141"/>
      <c r="E144" s="141"/>
      <c r="F144" s="141"/>
    </row>
    <row r="145" spans="1:6" x14ac:dyDescent="0.2">
      <c r="A145" s="141"/>
      <c r="B145" s="141"/>
      <c r="C145" s="142"/>
      <c r="D145" s="141"/>
      <c r="E145" s="141"/>
      <c r="F145" s="141"/>
    </row>
    <row r="146" spans="1:6" x14ac:dyDescent="0.2">
      <c r="A146" s="141"/>
      <c r="B146" s="141"/>
      <c r="C146" s="142"/>
      <c r="D146" s="141"/>
      <c r="E146" s="141"/>
      <c r="F146" s="141"/>
    </row>
    <row r="147" spans="1:6" x14ac:dyDescent="0.2">
      <c r="A147" s="141"/>
      <c r="B147" s="141"/>
      <c r="C147" s="142"/>
      <c r="D147" s="141"/>
      <c r="E147" s="141"/>
      <c r="F147" s="141"/>
    </row>
    <row r="148" spans="1:6" x14ac:dyDescent="0.2">
      <c r="A148" s="141"/>
      <c r="B148" s="141"/>
      <c r="C148" s="142"/>
      <c r="D148" s="141"/>
      <c r="E148" s="141"/>
      <c r="F148" s="141"/>
    </row>
    <row r="149" spans="1:6" x14ac:dyDescent="0.2">
      <c r="A149" s="141"/>
      <c r="B149" s="141"/>
      <c r="C149" s="142"/>
      <c r="D149" s="141"/>
      <c r="E149" s="141"/>
      <c r="F149" s="141"/>
    </row>
  </sheetData>
  <sheetProtection sheet="1" objects="1" scenarios="1"/>
  <mergeCells count="13">
    <mergeCell ref="E1:G1"/>
    <mergeCell ref="C6:D6"/>
    <mergeCell ref="C7:D7"/>
    <mergeCell ref="C8:D8"/>
    <mergeCell ref="A10:B10"/>
    <mergeCell ref="C10:E10"/>
    <mergeCell ref="C4:D4"/>
    <mergeCell ref="C5:D5"/>
    <mergeCell ref="A124:B124"/>
    <mergeCell ref="A11:B11"/>
    <mergeCell ref="A12:B12"/>
    <mergeCell ref="A13:B13"/>
    <mergeCell ref="B18:E18"/>
  </mergeCells>
  <pageMargins left="0.25" right="0.25" top="0.75" bottom="0.75" header="0.3" footer="0.3"/>
  <pageSetup scale="90" orientation="portrait" r:id="rId1"/>
  <rowBreaks count="2" manualBreakCount="2">
    <brk id="21" max="16383" man="1"/>
    <brk id="72" max="4"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5B477-788A-4A0D-94B2-BD8DA70858E9}">
  <dimension ref="A1:G147"/>
  <sheetViews>
    <sheetView showGridLines="0" zoomScale="120" zoomScaleNormal="120" workbookViewId="0">
      <selection activeCell="E2" sqref="E2"/>
    </sheetView>
  </sheetViews>
  <sheetFormatPr defaultRowHeight="14.4" x14ac:dyDescent="0.3"/>
  <cols>
    <col min="1" max="1" width="12" customWidth="1"/>
    <col min="2" max="2" width="60.6640625" customWidth="1"/>
    <col min="3" max="3" width="4.88671875" customWidth="1"/>
    <col min="4" max="4" width="13.44140625" customWidth="1"/>
    <col min="5" max="5" width="14.88671875" customWidth="1"/>
    <col min="6" max="6" width="12.5546875" style="40" customWidth="1"/>
  </cols>
  <sheetData>
    <row r="1" spans="1:6" s="22" customFormat="1" ht="50.1" customHeight="1" x14ac:dyDescent="0.3">
      <c r="C1" s="24"/>
      <c r="E1" s="292"/>
      <c r="F1" s="292"/>
    </row>
    <row r="2" spans="1:6" s="40" customFormat="1" ht="21" x14ac:dyDescent="0.4">
      <c r="A2" s="318">
        <v>45631</v>
      </c>
      <c r="B2" s="319" t="s">
        <v>485</v>
      </c>
      <c r="C2" s="179"/>
      <c r="D2" s="178"/>
      <c r="E2" s="320"/>
    </row>
    <row r="3" spans="1:6" s="45" customFormat="1" ht="11.4" customHeight="1" x14ac:dyDescent="0.2">
      <c r="A3" s="321" t="s">
        <v>3</v>
      </c>
      <c r="B3" s="322"/>
      <c r="C3" s="323"/>
      <c r="D3" s="322"/>
      <c r="E3" s="324" t="s">
        <v>2</v>
      </c>
    </row>
    <row r="4" spans="1:6" s="40" customFormat="1" ht="11.4" customHeight="1" x14ac:dyDescent="0.2">
      <c r="A4" s="281" t="s">
        <v>140</v>
      </c>
      <c r="B4" s="325"/>
      <c r="C4" s="441" t="s">
        <v>22</v>
      </c>
      <c r="D4" s="442"/>
      <c r="E4" s="326"/>
    </row>
    <row r="5" spans="1:6" s="40" customFormat="1" ht="11.4" customHeight="1" x14ac:dyDescent="0.2">
      <c r="A5" s="281" t="s">
        <v>141</v>
      </c>
      <c r="B5" s="325"/>
      <c r="C5" s="441" t="s">
        <v>23</v>
      </c>
      <c r="D5" s="442"/>
      <c r="E5" s="327"/>
    </row>
    <row r="6" spans="1:6" s="40" customFormat="1" ht="23.1" customHeight="1" x14ac:dyDescent="0.2">
      <c r="A6" s="282" t="s">
        <v>142</v>
      </c>
      <c r="B6" s="325"/>
      <c r="C6" s="441" t="s">
        <v>21</v>
      </c>
      <c r="D6" s="442"/>
      <c r="E6" s="327"/>
    </row>
    <row r="7" spans="1:6" s="40" customFormat="1" ht="11.4" customHeight="1" x14ac:dyDescent="0.2">
      <c r="A7" s="281" t="s">
        <v>143</v>
      </c>
      <c r="B7" s="325"/>
      <c r="C7" s="441" t="s">
        <v>24</v>
      </c>
      <c r="D7" s="442"/>
      <c r="E7" s="326"/>
    </row>
    <row r="8" spans="1:6" s="40" customFormat="1" ht="23.1" customHeight="1" x14ac:dyDescent="0.2">
      <c r="A8" s="282" t="s">
        <v>163</v>
      </c>
      <c r="B8" s="328"/>
      <c r="C8" s="441" t="s">
        <v>4</v>
      </c>
      <c r="D8" s="442"/>
      <c r="E8" s="327"/>
    </row>
    <row r="9" spans="1:6" s="40" customFormat="1" ht="10.199999999999999" x14ac:dyDescent="0.2">
      <c r="C9" s="45"/>
    </row>
    <row r="10" spans="1:6" s="40" customFormat="1" ht="10.199999999999999" x14ac:dyDescent="0.2">
      <c r="A10" s="424" t="s">
        <v>5</v>
      </c>
      <c r="B10" s="425"/>
      <c r="C10" s="295"/>
      <c r="D10" s="295"/>
      <c r="E10" s="295"/>
    </row>
    <row r="11" spans="1:6" s="40" customFormat="1" ht="10.199999999999999" x14ac:dyDescent="0.2">
      <c r="A11" s="439" t="s">
        <v>25</v>
      </c>
      <c r="B11" s="439"/>
      <c r="C11" s="188"/>
      <c r="D11" s="188"/>
      <c r="E11" s="188"/>
    </row>
    <row r="12" spans="1:6" s="40" customFormat="1" ht="10.199999999999999" x14ac:dyDescent="0.2">
      <c r="A12" s="440" t="s">
        <v>139</v>
      </c>
      <c r="B12" s="440"/>
      <c r="C12" s="188"/>
      <c r="D12" s="188"/>
      <c r="E12" s="188"/>
    </row>
    <row r="13" spans="1:6" s="40" customFormat="1" ht="10.199999999999999" x14ac:dyDescent="0.2">
      <c r="A13" s="440" t="s">
        <v>26</v>
      </c>
      <c r="B13" s="440"/>
      <c r="C13" s="188"/>
      <c r="D13" s="188"/>
      <c r="E13" s="188"/>
    </row>
    <row r="14" spans="1:6" s="40" customFormat="1" ht="10.199999999999999" x14ac:dyDescent="0.2">
      <c r="A14" s="296"/>
      <c r="B14" s="296"/>
      <c r="C14" s="190"/>
      <c r="D14" s="295"/>
      <c r="E14" s="295"/>
    </row>
    <row r="15" spans="1:6" s="40" customFormat="1" ht="36" customHeight="1" x14ac:dyDescent="0.2">
      <c r="A15" s="192" t="s">
        <v>0</v>
      </c>
      <c r="B15" s="193" t="s">
        <v>6</v>
      </c>
      <c r="C15" s="193" t="s">
        <v>20</v>
      </c>
      <c r="D15" s="193" t="s">
        <v>427</v>
      </c>
      <c r="E15" s="193" t="s">
        <v>433</v>
      </c>
      <c r="F15" s="1" t="s">
        <v>437</v>
      </c>
    </row>
    <row r="16" spans="1:6" s="40" customFormat="1" ht="80.099999999999994" customHeight="1" x14ac:dyDescent="0.2">
      <c r="A16" s="196" t="s">
        <v>64</v>
      </c>
      <c r="B16" s="60" t="s">
        <v>245</v>
      </c>
      <c r="C16" s="329">
        <v>1</v>
      </c>
      <c r="D16" s="61">
        <v>529181</v>
      </c>
      <c r="E16" s="330">
        <f>C16*D16</f>
        <v>529181</v>
      </c>
      <c r="F16" s="97">
        <f>E16-(E16*2%)</f>
        <v>518597.38</v>
      </c>
    </row>
    <row r="17" spans="1:6" s="40" customFormat="1" ht="10.199999999999999" x14ac:dyDescent="0.2">
      <c r="A17" s="196"/>
      <c r="B17" s="197" t="s">
        <v>63</v>
      </c>
      <c r="C17" s="198"/>
      <c r="D17" s="331"/>
      <c r="E17" s="199"/>
      <c r="F17" s="72"/>
    </row>
    <row r="18" spans="1:6" s="40" customFormat="1" ht="311.25" customHeight="1" x14ac:dyDescent="0.2">
      <c r="A18" s="167"/>
      <c r="B18" s="432"/>
      <c r="C18" s="433"/>
      <c r="D18" s="433"/>
      <c r="E18" s="433"/>
      <c r="F18" s="72"/>
    </row>
    <row r="19" spans="1:6" s="40" customFormat="1" ht="10.199999999999999" x14ac:dyDescent="0.2">
      <c r="A19" s="167"/>
      <c r="B19" s="168"/>
      <c r="C19" s="167"/>
      <c r="D19" s="200" t="s">
        <v>8</v>
      </c>
      <c r="E19" s="61">
        <f>SUM(E16)</f>
        <v>529181</v>
      </c>
      <c r="F19" s="165">
        <f>SUM(F16)</f>
        <v>518597.38</v>
      </c>
    </row>
    <row r="20" spans="1:6" s="40" customFormat="1" ht="10.8" thickBot="1" x14ac:dyDescent="0.25">
      <c r="A20" s="167"/>
      <c r="B20" s="168" t="s">
        <v>2</v>
      </c>
      <c r="C20" s="167"/>
      <c r="D20" s="200" t="s">
        <v>9</v>
      </c>
      <c r="E20" s="204"/>
      <c r="F20" s="4"/>
    </row>
    <row r="21" spans="1:6" s="40" customFormat="1" ht="10.8" thickBot="1" x14ac:dyDescent="0.25">
      <c r="A21" s="167"/>
      <c r="B21" s="205" t="s">
        <v>17</v>
      </c>
      <c r="C21" s="167"/>
      <c r="D21" s="206" t="s">
        <v>1</v>
      </c>
      <c r="E21" s="76">
        <f>SUM(E19:E20)</f>
        <v>529181</v>
      </c>
      <c r="F21" s="76">
        <f>SUM(F19:F20)</f>
        <v>518597.38</v>
      </c>
    </row>
    <row r="22" spans="1:6" s="40" customFormat="1" ht="10.199999999999999" x14ac:dyDescent="0.2">
      <c r="A22" s="207" t="s">
        <v>99</v>
      </c>
      <c r="B22" s="208"/>
      <c r="C22" s="45"/>
      <c r="D22" s="285"/>
      <c r="E22" s="285"/>
      <c r="F22" s="72"/>
    </row>
    <row r="23" spans="1:6" s="40" customFormat="1" ht="10.199999999999999" x14ac:dyDescent="0.2">
      <c r="A23" s="167"/>
      <c r="B23" s="84" t="s">
        <v>66</v>
      </c>
      <c r="C23" s="332"/>
      <c r="D23" s="333"/>
      <c r="E23" s="334"/>
      <c r="F23" s="68"/>
    </row>
    <row r="24" spans="1:6" s="40" customFormat="1" ht="10.199999999999999" x14ac:dyDescent="0.2">
      <c r="A24" s="167"/>
      <c r="B24" s="89" t="s">
        <v>293</v>
      </c>
      <c r="C24" s="335"/>
      <c r="D24" s="181">
        <v>22003</v>
      </c>
      <c r="E24" s="336">
        <f t="shared" ref="E24:E40" si="0">C24*D24</f>
        <v>0</v>
      </c>
      <c r="F24" s="76">
        <f>E24-(E24*2%)</f>
        <v>0</v>
      </c>
    </row>
    <row r="25" spans="1:6" s="40" customFormat="1" ht="10.199999999999999" x14ac:dyDescent="0.2">
      <c r="A25" s="167"/>
      <c r="B25" s="89" t="s">
        <v>67</v>
      </c>
      <c r="C25" s="335"/>
      <c r="D25" s="181">
        <v>776</v>
      </c>
      <c r="E25" s="336">
        <f t="shared" si="0"/>
        <v>0</v>
      </c>
      <c r="F25" s="76">
        <f t="shared" ref="F25:F40" si="1">E25-(E25*2%)</f>
        <v>0</v>
      </c>
    </row>
    <row r="26" spans="1:6" s="40" customFormat="1" ht="10.199999999999999" x14ac:dyDescent="0.2">
      <c r="A26" s="168"/>
      <c r="B26" s="89" t="s">
        <v>269</v>
      </c>
      <c r="C26" s="335"/>
      <c r="D26" s="181">
        <v>537</v>
      </c>
      <c r="E26" s="336">
        <f t="shared" si="0"/>
        <v>0</v>
      </c>
      <c r="F26" s="76">
        <f t="shared" si="1"/>
        <v>0</v>
      </c>
    </row>
    <row r="27" spans="1:6" s="40" customFormat="1" ht="10.199999999999999" x14ac:dyDescent="0.2">
      <c r="A27" s="168"/>
      <c r="B27" s="89" t="s">
        <v>32</v>
      </c>
      <c r="C27" s="335"/>
      <c r="D27" s="181">
        <v>622</v>
      </c>
      <c r="E27" s="336">
        <f t="shared" si="0"/>
        <v>0</v>
      </c>
      <c r="F27" s="76">
        <f t="shared" si="1"/>
        <v>0</v>
      </c>
    </row>
    <row r="28" spans="1:6" s="40" customFormat="1" ht="10.199999999999999" x14ac:dyDescent="0.2">
      <c r="A28" s="168"/>
      <c r="B28" s="89" t="s">
        <v>33</v>
      </c>
      <c r="C28" s="335"/>
      <c r="D28" s="181">
        <v>610</v>
      </c>
      <c r="E28" s="336">
        <f t="shared" si="0"/>
        <v>0</v>
      </c>
      <c r="F28" s="76">
        <f t="shared" si="1"/>
        <v>0</v>
      </c>
    </row>
    <row r="29" spans="1:6" s="40" customFormat="1" ht="10.199999999999999" x14ac:dyDescent="0.2">
      <c r="A29" s="168"/>
      <c r="B29" s="89" t="s">
        <v>34</v>
      </c>
      <c r="C29" s="335"/>
      <c r="D29" s="181">
        <v>1146</v>
      </c>
      <c r="E29" s="336">
        <f t="shared" si="0"/>
        <v>0</v>
      </c>
      <c r="F29" s="76">
        <f t="shared" si="1"/>
        <v>0</v>
      </c>
    </row>
    <row r="30" spans="1:6" s="40" customFormat="1" ht="10.199999999999999" x14ac:dyDescent="0.2">
      <c r="A30" s="168"/>
      <c r="B30" s="89" t="s">
        <v>68</v>
      </c>
      <c r="C30" s="335"/>
      <c r="D30" s="181">
        <v>384</v>
      </c>
      <c r="E30" s="336">
        <f t="shared" si="0"/>
        <v>0</v>
      </c>
      <c r="F30" s="76">
        <f t="shared" si="1"/>
        <v>0</v>
      </c>
    </row>
    <row r="31" spans="1:6" s="40" customFormat="1" ht="10.199999999999999" x14ac:dyDescent="0.2">
      <c r="A31" s="168"/>
      <c r="B31" s="89" t="s">
        <v>270</v>
      </c>
      <c r="C31" s="335"/>
      <c r="D31" s="181">
        <v>232</v>
      </c>
      <c r="E31" s="336">
        <f t="shared" si="0"/>
        <v>0</v>
      </c>
      <c r="F31" s="76">
        <f t="shared" si="1"/>
        <v>0</v>
      </c>
    </row>
    <row r="32" spans="1:6" s="40" customFormat="1" ht="10.199999999999999" x14ac:dyDescent="0.2">
      <c r="A32" s="168"/>
      <c r="B32" s="89" t="s">
        <v>35</v>
      </c>
      <c r="C32" s="335"/>
      <c r="D32" s="181">
        <v>652</v>
      </c>
      <c r="E32" s="336">
        <f t="shared" si="0"/>
        <v>0</v>
      </c>
      <c r="F32" s="76">
        <f t="shared" si="1"/>
        <v>0</v>
      </c>
    </row>
    <row r="33" spans="1:7" s="40" customFormat="1" ht="10.199999999999999" x14ac:dyDescent="0.2">
      <c r="A33" s="168"/>
      <c r="B33" s="89" t="s">
        <v>69</v>
      </c>
      <c r="C33" s="335"/>
      <c r="D33" s="181">
        <v>776</v>
      </c>
      <c r="E33" s="336">
        <f t="shared" si="0"/>
        <v>0</v>
      </c>
      <c r="F33" s="76">
        <f t="shared" si="1"/>
        <v>0</v>
      </c>
    </row>
    <row r="34" spans="1:7" s="40" customFormat="1" ht="10.199999999999999" x14ac:dyDescent="0.2">
      <c r="A34" s="168"/>
      <c r="B34" s="89" t="s">
        <v>19</v>
      </c>
      <c r="C34" s="335"/>
      <c r="D34" s="181">
        <v>234</v>
      </c>
      <c r="E34" s="336">
        <f t="shared" si="0"/>
        <v>0</v>
      </c>
      <c r="F34" s="76">
        <f t="shared" si="1"/>
        <v>0</v>
      </c>
    </row>
    <row r="35" spans="1:7" s="40" customFormat="1" ht="10.199999999999999" x14ac:dyDescent="0.2">
      <c r="A35" s="168"/>
      <c r="B35" s="89" t="s">
        <v>71</v>
      </c>
      <c r="C35" s="335"/>
      <c r="D35" s="181">
        <v>918</v>
      </c>
      <c r="E35" s="336">
        <f t="shared" si="0"/>
        <v>0</v>
      </c>
      <c r="F35" s="76">
        <f t="shared" si="1"/>
        <v>0</v>
      </c>
    </row>
    <row r="36" spans="1:7" s="40" customFormat="1" ht="10.199999999999999" x14ac:dyDescent="0.2">
      <c r="A36" s="168"/>
      <c r="B36" s="89" t="s">
        <v>72</v>
      </c>
      <c r="C36" s="335"/>
      <c r="D36" s="181">
        <v>674</v>
      </c>
      <c r="E36" s="336">
        <f t="shared" si="0"/>
        <v>0</v>
      </c>
      <c r="F36" s="76">
        <f t="shared" si="1"/>
        <v>0</v>
      </c>
    </row>
    <row r="37" spans="1:7" s="40" customFormat="1" ht="10.199999999999999" x14ac:dyDescent="0.2">
      <c r="A37" s="168"/>
      <c r="B37" s="89" t="s">
        <v>70</v>
      </c>
      <c r="C37" s="335"/>
      <c r="D37" s="181">
        <v>385</v>
      </c>
      <c r="E37" s="336">
        <f t="shared" si="0"/>
        <v>0</v>
      </c>
      <c r="F37" s="76">
        <f t="shared" si="1"/>
        <v>0</v>
      </c>
    </row>
    <row r="38" spans="1:7" s="40" customFormat="1" ht="10.199999999999999" x14ac:dyDescent="0.2">
      <c r="A38" s="168"/>
      <c r="B38" s="89" t="s">
        <v>272</v>
      </c>
      <c r="C38" s="335"/>
      <c r="D38" s="181">
        <v>925</v>
      </c>
      <c r="E38" s="336">
        <f t="shared" si="0"/>
        <v>0</v>
      </c>
      <c r="F38" s="76">
        <f t="shared" si="1"/>
        <v>0</v>
      </c>
    </row>
    <row r="39" spans="1:7" s="40" customFormat="1" ht="10.199999999999999" x14ac:dyDescent="0.2">
      <c r="A39" s="168"/>
      <c r="B39" s="91" t="s">
        <v>73</v>
      </c>
      <c r="C39" s="335"/>
      <c r="D39" s="181">
        <v>256</v>
      </c>
      <c r="E39" s="336">
        <f t="shared" si="0"/>
        <v>0</v>
      </c>
      <c r="F39" s="76">
        <f t="shared" si="1"/>
        <v>0</v>
      </c>
    </row>
    <row r="40" spans="1:7" s="40" customFormat="1" ht="10.199999999999999" x14ac:dyDescent="0.2">
      <c r="A40" s="168"/>
      <c r="B40" s="89" t="s">
        <v>74</v>
      </c>
      <c r="C40" s="335"/>
      <c r="D40" s="181">
        <v>2682</v>
      </c>
      <c r="E40" s="336">
        <f t="shared" si="0"/>
        <v>0</v>
      </c>
      <c r="F40" s="76">
        <f t="shared" si="1"/>
        <v>0</v>
      </c>
    </row>
    <row r="41" spans="1:7" s="40" customFormat="1" ht="10.199999999999999" x14ac:dyDescent="0.2">
      <c r="A41" s="168"/>
      <c r="B41" s="89"/>
      <c r="C41" s="335"/>
      <c r="D41" s="72"/>
      <c r="E41" s="336"/>
      <c r="F41" s="375"/>
    </row>
    <row r="42" spans="1:7" s="40" customFormat="1" ht="10.199999999999999" x14ac:dyDescent="0.2">
      <c r="A42" s="168"/>
      <c r="B42" s="84" t="s">
        <v>75</v>
      </c>
      <c r="C42" s="335"/>
      <c r="D42" s="68"/>
      <c r="E42" s="334"/>
      <c r="F42" s="68"/>
    </row>
    <row r="43" spans="1:7" s="40" customFormat="1" ht="11.4" customHeight="1" x14ac:dyDescent="0.2">
      <c r="A43" s="168"/>
      <c r="B43" s="72" t="s">
        <v>88</v>
      </c>
      <c r="C43" s="335"/>
      <c r="D43" s="181">
        <v>4043</v>
      </c>
      <c r="E43" s="336">
        <f t="shared" ref="E43:E60" si="2">C43*D43</f>
        <v>0</v>
      </c>
      <c r="G43" s="88"/>
    </row>
    <row r="44" spans="1:7" s="40" customFormat="1" ht="11.4" customHeight="1" x14ac:dyDescent="0.2">
      <c r="A44" s="168"/>
      <c r="B44" s="89" t="s">
        <v>76</v>
      </c>
      <c r="C44" s="335"/>
      <c r="D44" s="181">
        <v>2298</v>
      </c>
      <c r="E44" s="336">
        <f t="shared" si="2"/>
        <v>0</v>
      </c>
      <c r="F44" s="76">
        <f t="shared" ref="F44:F60" si="3">E44-(E44*2%)</f>
        <v>0</v>
      </c>
      <c r="G44" s="88"/>
    </row>
    <row r="45" spans="1:7" s="40" customFormat="1" ht="11.4" customHeight="1" x14ac:dyDescent="0.2">
      <c r="A45" s="168"/>
      <c r="B45" s="89" t="s">
        <v>77</v>
      </c>
      <c r="C45" s="335"/>
      <c r="D45" s="181">
        <v>617</v>
      </c>
      <c r="E45" s="336">
        <f t="shared" si="2"/>
        <v>0</v>
      </c>
      <c r="F45" s="76">
        <f t="shared" si="3"/>
        <v>0</v>
      </c>
      <c r="G45" s="88"/>
    </row>
    <row r="46" spans="1:7" s="40" customFormat="1" ht="11.4" customHeight="1" x14ac:dyDescent="0.2">
      <c r="A46" s="168"/>
      <c r="B46" s="89" t="s">
        <v>78</v>
      </c>
      <c r="C46" s="335"/>
      <c r="D46" s="181">
        <v>408</v>
      </c>
      <c r="E46" s="336">
        <f t="shared" si="2"/>
        <v>0</v>
      </c>
      <c r="F46" s="76">
        <f t="shared" si="3"/>
        <v>0</v>
      </c>
      <c r="G46" s="88"/>
    </row>
    <row r="47" spans="1:7" s="40" customFormat="1" ht="11.4" customHeight="1" x14ac:dyDescent="0.2">
      <c r="A47" s="168"/>
      <c r="B47" s="89" t="s">
        <v>79</v>
      </c>
      <c r="C47" s="335"/>
      <c r="D47" s="181">
        <v>597</v>
      </c>
      <c r="E47" s="336">
        <f t="shared" si="2"/>
        <v>0</v>
      </c>
      <c r="F47" s="76">
        <f t="shared" si="3"/>
        <v>0</v>
      </c>
      <c r="G47" s="88"/>
    </row>
    <row r="48" spans="1:7" s="40" customFormat="1" ht="11.4" customHeight="1" x14ac:dyDescent="0.2">
      <c r="A48" s="168"/>
      <c r="B48" s="89" t="s">
        <v>80</v>
      </c>
      <c r="C48" s="335"/>
      <c r="D48" s="181">
        <v>697</v>
      </c>
      <c r="E48" s="336">
        <f t="shared" si="2"/>
        <v>0</v>
      </c>
      <c r="F48" s="76">
        <f t="shared" si="3"/>
        <v>0</v>
      </c>
      <c r="G48" s="88"/>
    </row>
    <row r="49" spans="1:7" s="40" customFormat="1" ht="11.4" customHeight="1" x14ac:dyDescent="0.2">
      <c r="A49" s="168"/>
      <c r="B49" s="91" t="s">
        <v>273</v>
      </c>
      <c r="C49" s="335"/>
      <c r="D49" s="181">
        <v>927</v>
      </c>
      <c r="E49" s="336">
        <f t="shared" si="2"/>
        <v>0</v>
      </c>
      <c r="F49" s="76">
        <f t="shared" si="3"/>
        <v>0</v>
      </c>
      <c r="G49" s="88"/>
    </row>
    <row r="50" spans="1:7" s="40" customFormat="1" ht="11.4" customHeight="1" x14ac:dyDescent="0.2">
      <c r="A50" s="168"/>
      <c r="B50" s="89" t="s">
        <v>295</v>
      </c>
      <c r="C50" s="335"/>
      <c r="D50" s="181">
        <v>505</v>
      </c>
      <c r="E50" s="336">
        <f t="shared" si="2"/>
        <v>0</v>
      </c>
      <c r="F50" s="76">
        <f t="shared" si="3"/>
        <v>0</v>
      </c>
      <c r="G50" s="88"/>
    </row>
    <row r="51" spans="1:7" s="40" customFormat="1" ht="11.4" customHeight="1" x14ac:dyDescent="0.2">
      <c r="A51" s="168"/>
      <c r="B51" s="89" t="s">
        <v>81</v>
      </c>
      <c r="C51" s="335"/>
      <c r="D51" s="181">
        <v>1966</v>
      </c>
      <c r="E51" s="336">
        <f t="shared" si="2"/>
        <v>0</v>
      </c>
      <c r="F51" s="76">
        <f t="shared" si="3"/>
        <v>0</v>
      </c>
      <c r="G51" s="88"/>
    </row>
    <row r="52" spans="1:7" s="40" customFormat="1" ht="11.4" customHeight="1" x14ac:dyDescent="0.2">
      <c r="A52" s="168"/>
      <c r="B52" s="89" t="s">
        <v>82</v>
      </c>
      <c r="C52" s="335"/>
      <c r="D52" s="181">
        <v>1829</v>
      </c>
      <c r="E52" s="336">
        <f t="shared" si="2"/>
        <v>0</v>
      </c>
      <c r="F52" s="76">
        <f t="shared" si="3"/>
        <v>0</v>
      </c>
      <c r="G52" s="88"/>
    </row>
    <row r="53" spans="1:7" s="40" customFormat="1" ht="11.4" customHeight="1" x14ac:dyDescent="0.2">
      <c r="A53" s="168"/>
      <c r="B53" s="89" t="s">
        <v>83</v>
      </c>
      <c r="C53" s="335"/>
      <c r="D53" s="181">
        <v>1843</v>
      </c>
      <c r="E53" s="336">
        <f t="shared" si="2"/>
        <v>0</v>
      </c>
      <c r="F53" s="76">
        <f t="shared" si="3"/>
        <v>0</v>
      </c>
      <c r="G53" s="88"/>
    </row>
    <row r="54" spans="1:7" s="40" customFormat="1" ht="11.4" customHeight="1" x14ac:dyDescent="0.2">
      <c r="A54" s="168"/>
      <c r="B54" s="89" t="s">
        <v>84</v>
      </c>
      <c r="C54" s="335"/>
      <c r="D54" s="181">
        <v>1158</v>
      </c>
      <c r="E54" s="336">
        <f t="shared" si="2"/>
        <v>0</v>
      </c>
      <c r="F54" s="76">
        <f t="shared" si="3"/>
        <v>0</v>
      </c>
      <c r="G54" s="88"/>
    </row>
    <row r="55" spans="1:7" s="40" customFormat="1" ht="11.4" customHeight="1" x14ac:dyDescent="0.2">
      <c r="A55" s="168"/>
      <c r="B55" s="89" t="s">
        <v>85</v>
      </c>
      <c r="C55" s="335"/>
      <c r="D55" s="181">
        <v>1085</v>
      </c>
      <c r="E55" s="336">
        <f t="shared" si="2"/>
        <v>0</v>
      </c>
      <c r="F55" s="76">
        <f t="shared" si="3"/>
        <v>0</v>
      </c>
      <c r="G55" s="88"/>
    </row>
    <row r="56" spans="1:7" s="40" customFormat="1" ht="11.4" customHeight="1" x14ac:dyDescent="0.2">
      <c r="A56" s="168"/>
      <c r="B56" s="89" t="s">
        <v>86</v>
      </c>
      <c r="C56" s="335"/>
      <c r="D56" s="181">
        <v>1093</v>
      </c>
      <c r="E56" s="336">
        <f t="shared" si="2"/>
        <v>0</v>
      </c>
      <c r="F56" s="76">
        <f t="shared" si="3"/>
        <v>0</v>
      </c>
      <c r="G56" s="88"/>
    </row>
    <row r="57" spans="1:7" s="40" customFormat="1" ht="11.4" customHeight="1" x14ac:dyDescent="0.2">
      <c r="A57" s="168"/>
      <c r="B57" s="89" t="s">
        <v>212</v>
      </c>
      <c r="C57" s="335"/>
      <c r="D57" s="181">
        <v>411</v>
      </c>
      <c r="E57" s="336">
        <f t="shared" si="2"/>
        <v>0</v>
      </c>
      <c r="F57" s="76">
        <f t="shared" si="3"/>
        <v>0</v>
      </c>
      <c r="G57" s="88"/>
    </row>
    <row r="58" spans="1:7" s="40" customFormat="1" ht="11.4" customHeight="1" x14ac:dyDescent="0.2">
      <c r="A58" s="168"/>
      <c r="B58" s="89" t="s">
        <v>224</v>
      </c>
      <c r="C58" s="335"/>
      <c r="D58" s="181">
        <v>565</v>
      </c>
      <c r="E58" s="336">
        <f t="shared" si="2"/>
        <v>0</v>
      </c>
      <c r="F58" s="76">
        <f t="shared" si="3"/>
        <v>0</v>
      </c>
      <c r="G58" s="88"/>
    </row>
    <row r="59" spans="1:7" s="40" customFormat="1" ht="11.4" customHeight="1" x14ac:dyDescent="0.2">
      <c r="A59" s="168"/>
      <c r="B59" s="89" t="s">
        <v>87</v>
      </c>
      <c r="C59" s="335"/>
      <c r="D59" s="181">
        <v>288</v>
      </c>
      <c r="E59" s="336">
        <f t="shared" si="2"/>
        <v>0</v>
      </c>
      <c r="F59" s="76">
        <f t="shared" si="3"/>
        <v>0</v>
      </c>
      <c r="G59" s="88"/>
    </row>
    <row r="60" spans="1:7" s="40" customFormat="1" ht="11.4" customHeight="1" x14ac:dyDescent="0.2">
      <c r="A60" s="168"/>
      <c r="B60" s="89" t="s">
        <v>246</v>
      </c>
      <c r="C60" s="335"/>
      <c r="D60" s="181">
        <v>350</v>
      </c>
      <c r="E60" s="336">
        <f t="shared" si="2"/>
        <v>0</v>
      </c>
      <c r="F60" s="76">
        <f t="shared" si="3"/>
        <v>0</v>
      </c>
      <c r="G60" s="88"/>
    </row>
    <row r="61" spans="1:7" s="40" customFormat="1" ht="10.199999999999999" x14ac:dyDescent="0.2">
      <c r="A61" s="168"/>
      <c r="B61" s="89"/>
      <c r="C61" s="335"/>
      <c r="D61" s="72"/>
      <c r="E61" s="336"/>
      <c r="F61" s="76"/>
    </row>
    <row r="62" spans="1:7" s="40" customFormat="1" ht="10.199999999999999" x14ac:dyDescent="0.2">
      <c r="A62" s="168"/>
      <c r="B62" s="84" t="s">
        <v>89</v>
      </c>
      <c r="C62" s="335"/>
      <c r="D62" s="68"/>
      <c r="E62" s="68"/>
      <c r="F62" s="68"/>
    </row>
    <row r="63" spans="1:7" s="40" customFormat="1" ht="10.199999999999999" x14ac:dyDescent="0.2">
      <c r="A63" s="168"/>
      <c r="B63" s="89" t="s">
        <v>90</v>
      </c>
      <c r="C63" s="335"/>
      <c r="D63" s="181">
        <v>2943</v>
      </c>
      <c r="E63" s="336">
        <f t="shared" ref="E63:E65" si="4">C63*D63</f>
        <v>0</v>
      </c>
      <c r="F63" s="72"/>
    </row>
    <row r="64" spans="1:7" s="40" customFormat="1" ht="10.199999999999999" x14ac:dyDescent="0.2">
      <c r="A64" s="168"/>
      <c r="B64" s="89" t="s">
        <v>91</v>
      </c>
      <c r="C64" s="335"/>
      <c r="D64" s="181">
        <v>2362</v>
      </c>
      <c r="E64" s="336">
        <f t="shared" si="4"/>
        <v>0</v>
      </c>
    </row>
    <row r="65" spans="1:6" s="40" customFormat="1" ht="10.199999999999999" x14ac:dyDescent="0.2">
      <c r="A65" s="168"/>
      <c r="B65" s="89" t="s">
        <v>92</v>
      </c>
      <c r="C65" s="335"/>
      <c r="D65" s="181">
        <v>1608</v>
      </c>
      <c r="E65" s="336">
        <f t="shared" si="4"/>
        <v>0</v>
      </c>
      <c r="F65" s="76">
        <f t="shared" ref="F65:F71" si="5">E65-(E65*2%)</f>
        <v>0</v>
      </c>
    </row>
    <row r="66" spans="1:6" s="40" customFormat="1" ht="10.199999999999999" x14ac:dyDescent="0.2">
      <c r="A66" s="168"/>
      <c r="B66" s="89"/>
      <c r="C66" s="335"/>
      <c r="D66" s="72"/>
      <c r="E66" s="336"/>
      <c r="F66" s="76">
        <f t="shared" si="5"/>
        <v>0</v>
      </c>
    </row>
    <row r="67" spans="1:6" s="40" customFormat="1" ht="10.199999999999999" x14ac:dyDescent="0.2">
      <c r="A67" s="168"/>
      <c r="B67" s="84" t="s">
        <v>58</v>
      </c>
      <c r="C67" s="335"/>
      <c r="D67" s="68"/>
      <c r="E67" s="68"/>
      <c r="F67" s="68"/>
    </row>
    <row r="68" spans="1:6" s="40" customFormat="1" ht="10.199999999999999" x14ac:dyDescent="0.2">
      <c r="A68" s="168"/>
      <c r="B68" s="89" t="s">
        <v>97</v>
      </c>
      <c r="C68" s="335"/>
      <c r="D68" s="181">
        <v>1426</v>
      </c>
      <c r="E68" s="336">
        <f t="shared" ref="E68:E72" si="6">C68*D68</f>
        <v>0</v>
      </c>
      <c r="F68" s="76">
        <f t="shared" si="5"/>
        <v>0</v>
      </c>
    </row>
    <row r="69" spans="1:6" s="40" customFormat="1" ht="10.199999999999999" x14ac:dyDescent="0.2">
      <c r="A69" s="168"/>
      <c r="B69" s="89" t="s">
        <v>96</v>
      </c>
      <c r="C69" s="335"/>
      <c r="D69" s="181">
        <v>2092</v>
      </c>
      <c r="E69" s="336">
        <f t="shared" si="6"/>
        <v>0</v>
      </c>
      <c r="F69" s="76">
        <f t="shared" si="5"/>
        <v>0</v>
      </c>
    </row>
    <row r="70" spans="1:6" s="40" customFormat="1" ht="10.199999999999999" x14ac:dyDescent="0.2">
      <c r="A70" s="168"/>
      <c r="B70" s="89" t="s">
        <v>95</v>
      </c>
      <c r="C70" s="335"/>
      <c r="D70" s="181">
        <v>2759</v>
      </c>
      <c r="E70" s="336">
        <f t="shared" si="6"/>
        <v>0</v>
      </c>
      <c r="F70" s="76">
        <f t="shared" si="5"/>
        <v>0</v>
      </c>
    </row>
    <row r="71" spans="1:6" s="40" customFormat="1" ht="10.199999999999999" x14ac:dyDescent="0.2">
      <c r="A71" s="168"/>
      <c r="B71" s="89" t="s">
        <v>94</v>
      </c>
      <c r="C71" s="335"/>
      <c r="D71" s="181">
        <v>3424</v>
      </c>
      <c r="E71" s="336">
        <f t="shared" si="6"/>
        <v>0</v>
      </c>
      <c r="F71" s="76">
        <f t="shared" si="5"/>
        <v>0</v>
      </c>
    </row>
    <row r="72" spans="1:6" s="40" customFormat="1" ht="10.199999999999999" x14ac:dyDescent="0.2">
      <c r="A72" s="168"/>
      <c r="B72" s="89" t="s">
        <v>93</v>
      </c>
      <c r="C72" s="335"/>
      <c r="D72" s="181">
        <v>4090</v>
      </c>
      <c r="E72" s="336">
        <f t="shared" si="6"/>
        <v>0</v>
      </c>
      <c r="F72" s="72"/>
    </row>
    <row r="73" spans="1:6" s="40" customFormat="1" ht="10.199999999999999" x14ac:dyDescent="0.2">
      <c r="A73" s="168"/>
      <c r="B73" s="89"/>
      <c r="C73" s="335"/>
      <c r="D73" s="337"/>
      <c r="E73" s="336"/>
    </row>
    <row r="74" spans="1:6" s="40" customFormat="1" ht="10.199999999999999" x14ac:dyDescent="0.2">
      <c r="A74" s="315"/>
      <c r="B74" s="84" t="s">
        <v>59</v>
      </c>
      <c r="C74" s="335"/>
      <c r="D74" s="333"/>
      <c r="E74" s="92"/>
      <c r="F74" s="68"/>
    </row>
    <row r="75" spans="1:6" s="40" customFormat="1" ht="10.199999999999999" x14ac:dyDescent="0.2">
      <c r="A75" s="316"/>
      <c r="B75" s="91" t="s">
        <v>307</v>
      </c>
      <c r="C75" s="335"/>
      <c r="D75" s="181">
        <v>1148</v>
      </c>
      <c r="E75" s="336">
        <f t="shared" ref="E75:E80" si="7">C75*D75</f>
        <v>0</v>
      </c>
      <c r="F75" s="76">
        <f t="shared" ref="F75:F79" si="8">E75-(E75*2%)</f>
        <v>0</v>
      </c>
    </row>
    <row r="76" spans="1:6" s="40" customFormat="1" ht="10.199999999999999" x14ac:dyDescent="0.2">
      <c r="A76" s="130"/>
      <c r="B76" s="91" t="s">
        <v>308</v>
      </c>
      <c r="C76" s="335"/>
      <c r="D76" s="181">
        <v>1568</v>
      </c>
      <c r="E76" s="336">
        <f t="shared" si="7"/>
        <v>0</v>
      </c>
      <c r="F76" s="76">
        <f t="shared" si="8"/>
        <v>0</v>
      </c>
    </row>
    <row r="77" spans="1:6" s="40" customFormat="1" ht="10.199999999999999" x14ac:dyDescent="0.2">
      <c r="A77" s="130"/>
      <c r="B77" s="91" t="s">
        <v>309</v>
      </c>
      <c r="C77" s="335"/>
      <c r="D77" s="181">
        <v>1688</v>
      </c>
      <c r="E77" s="336">
        <f t="shared" si="7"/>
        <v>0</v>
      </c>
      <c r="F77" s="76">
        <f t="shared" si="8"/>
        <v>0</v>
      </c>
    </row>
    <row r="78" spans="1:6" s="40" customFormat="1" ht="10.199999999999999" x14ac:dyDescent="0.2">
      <c r="A78" s="130"/>
      <c r="B78" s="91" t="s">
        <v>277</v>
      </c>
      <c r="C78" s="335"/>
      <c r="D78" s="181">
        <v>1807</v>
      </c>
      <c r="E78" s="336">
        <f t="shared" si="7"/>
        <v>0</v>
      </c>
      <c r="F78" s="76">
        <f t="shared" si="8"/>
        <v>0</v>
      </c>
    </row>
    <row r="79" spans="1:6" s="40" customFormat="1" ht="10.199999999999999" x14ac:dyDescent="0.2">
      <c r="A79" s="130"/>
      <c r="B79" s="91" t="s">
        <v>278</v>
      </c>
      <c r="C79" s="335"/>
      <c r="D79" s="181">
        <v>1926</v>
      </c>
      <c r="E79" s="336">
        <f t="shared" si="7"/>
        <v>0</v>
      </c>
      <c r="F79" s="76">
        <f t="shared" si="8"/>
        <v>0</v>
      </c>
    </row>
    <row r="80" spans="1:6" s="40" customFormat="1" ht="10.199999999999999" x14ac:dyDescent="0.2">
      <c r="A80" s="130"/>
      <c r="B80" s="91" t="s">
        <v>279</v>
      </c>
      <c r="C80" s="335"/>
      <c r="D80" s="181">
        <v>2045</v>
      </c>
      <c r="E80" s="336">
        <f t="shared" si="7"/>
        <v>0</v>
      </c>
      <c r="F80" s="72"/>
    </row>
    <row r="81" spans="1:6" s="40" customFormat="1" ht="10.199999999999999" x14ac:dyDescent="0.2">
      <c r="A81" s="130"/>
      <c r="B81" s="91"/>
      <c r="C81" s="335"/>
      <c r="D81" s="72"/>
      <c r="E81" s="336"/>
    </row>
    <row r="82" spans="1:6" s="40" customFormat="1" ht="10.199999999999999" x14ac:dyDescent="0.2">
      <c r="A82" s="130"/>
      <c r="B82" s="91" t="s">
        <v>310</v>
      </c>
      <c r="C82" s="335"/>
      <c r="D82" s="181">
        <v>2334</v>
      </c>
      <c r="E82" s="336">
        <f t="shared" ref="E82:E87" si="9">C82*D82</f>
        <v>0</v>
      </c>
      <c r="F82" s="76">
        <f t="shared" ref="F82:F96" si="10">E82-(E82*2%)</f>
        <v>0</v>
      </c>
    </row>
    <row r="83" spans="1:6" s="40" customFormat="1" ht="10.199999999999999" x14ac:dyDescent="0.2">
      <c r="A83" s="130"/>
      <c r="B83" s="91" t="s">
        <v>311</v>
      </c>
      <c r="C83" s="335"/>
      <c r="D83" s="181">
        <v>2839</v>
      </c>
      <c r="E83" s="336">
        <f t="shared" si="9"/>
        <v>0</v>
      </c>
      <c r="F83" s="76">
        <f t="shared" si="10"/>
        <v>0</v>
      </c>
    </row>
    <row r="84" spans="1:6" s="40" customFormat="1" ht="10.199999999999999" x14ac:dyDescent="0.2">
      <c r="A84" s="130"/>
      <c r="B84" s="91" t="s">
        <v>312</v>
      </c>
      <c r="C84" s="335"/>
      <c r="D84" s="181">
        <v>4261</v>
      </c>
      <c r="E84" s="336">
        <f t="shared" si="9"/>
        <v>0</v>
      </c>
      <c r="F84" s="76">
        <f t="shared" si="10"/>
        <v>0</v>
      </c>
    </row>
    <row r="85" spans="1:6" s="40" customFormat="1" ht="10.199999999999999" x14ac:dyDescent="0.2">
      <c r="A85" s="130"/>
      <c r="B85" s="91" t="s">
        <v>280</v>
      </c>
      <c r="C85" s="335"/>
      <c r="D85" s="181">
        <v>4663</v>
      </c>
      <c r="E85" s="336">
        <f t="shared" si="9"/>
        <v>0</v>
      </c>
      <c r="F85" s="76">
        <f t="shared" si="10"/>
        <v>0</v>
      </c>
    </row>
    <row r="86" spans="1:6" s="40" customFormat="1" ht="10.199999999999999" x14ac:dyDescent="0.2">
      <c r="A86" s="130"/>
      <c r="B86" s="91" t="s">
        <v>281</v>
      </c>
      <c r="C86" s="335"/>
      <c r="D86" s="181">
        <v>5065</v>
      </c>
      <c r="E86" s="336">
        <f t="shared" si="9"/>
        <v>0</v>
      </c>
      <c r="F86" s="76">
        <f t="shared" si="10"/>
        <v>0</v>
      </c>
    </row>
    <row r="87" spans="1:6" s="40" customFormat="1" ht="10.199999999999999" x14ac:dyDescent="0.2">
      <c r="A87" s="130"/>
      <c r="B87" s="91" t="s">
        <v>282</v>
      </c>
      <c r="C87" s="335"/>
      <c r="D87" s="181">
        <v>5466</v>
      </c>
      <c r="E87" s="336">
        <f t="shared" si="9"/>
        <v>0</v>
      </c>
      <c r="F87" s="76">
        <f t="shared" si="10"/>
        <v>0</v>
      </c>
    </row>
    <row r="88" spans="1:6" s="40" customFormat="1" ht="10.199999999999999" x14ac:dyDescent="0.2">
      <c r="A88" s="130"/>
      <c r="B88" s="91"/>
      <c r="C88" s="335"/>
      <c r="D88" s="72"/>
      <c r="E88" s="336"/>
      <c r="F88" s="76">
        <f t="shared" si="10"/>
        <v>0</v>
      </c>
    </row>
    <row r="89" spans="1:6" s="40" customFormat="1" ht="10.199999999999999" x14ac:dyDescent="0.2">
      <c r="A89" s="130"/>
      <c r="B89" s="91" t="s">
        <v>313</v>
      </c>
      <c r="C89" s="335"/>
      <c r="D89" s="181">
        <v>1722</v>
      </c>
      <c r="E89" s="336">
        <f t="shared" ref="E89:E94" si="11">C89*D89</f>
        <v>0</v>
      </c>
      <c r="F89" s="76">
        <f t="shared" si="10"/>
        <v>0</v>
      </c>
    </row>
    <row r="90" spans="1:6" s="40" customFormat="1" ht="10.199999999999999" x14ac:dyDescent="0.2">
      <c r="A90" s="130"/>
      <c r="B90" s="91" t="s">
        <v>314</v>
      </c>
      <c r="C90" s="335"/>
      <c r="D90" s="181">
        <v>1881</v>
      </c>
      <c r="E90" s="336">
        <f t="shared" si="11"/>
        <v>0</v>
      </c>
      <c r="F90" s="76">
        <f t="shared" si="10"/>
        <v>0</v>
      </c>
    </row>
    <row r="91" spans="1:6" s="40" customFormat="1" ht="10.199999999999999" x14ac:dyDescent="0.2">
      <c r="A91" s="130"/>
      <c r="B91" s="91" t="s">
        <v>315</v>
      </c>
      <c r="C91" s="335"/>
      <c r="D91" s="181">
        <v>2061</v>
      </c>
      <c r="E91" s="336">
        <f t="shared" si="11"/>
        <v>0</v>
      </c>
      <c r="F91" s="76">
        <f t="shared" si="10"/>
        <v>0</v>
      </c>
    </row>
    <row r="92" spans="1:6" s="40" customFormat="1" ht="10.199999999999999" x14ac:dyDescent="0.2">
      <c r="A92" s="131"/>
      <c r="B92" s="91" t="s">
        <v>283</v>
      </c>
      <c r="C92" s="335"/>
      <c r="D92" s="181">
        <v>2220</v>
      </c>
      <c r="E92" s="336">
        <f t="shared" si="11"/>
        <v>0</v>
      </c>
      <c r="F92" s="76">
        <f t="shared" si="10"/>
        <v>0</v>
      </c>
    </row>
    <row r="93" spans="1:6" s="40" customFormat="1" ht="10.199999999999999" x14ac:dyDescent="0.2">
      <c r="A93" s="131"/>
      <c r="B93" s="91" t="s">
        <v>284</v>
      </c>
      <c r="C93" s="335"/>
      <c r="D93" s="181">
        <v>2381</v>
      </c>
      <c r="E93" s="336">
        <f t="shared" si="11"/>
        <v>0</v>
      </c>
      <c r="F93" s="76">
        <f t="shared" si="10"/>
        <v>0</v>
      </c>
    </row>
    <row r="94" spans="1:6" s="40" customFormat="1" ht="10.199999999999999" x14ac:dyDescent="0.2">
      <c r="A94" s="130"/>
      <c r="B94" s="91" t="s">
        <v>285</v>
      </c>
      <c r="C94" s="335"/>
      <c r="D94" s="181">
        <v>2542</v>
      </c>
      <c r="E94" s="336">
        <f t="shared" si="11"/>
        <v>0</v>
      </c>
      <c r="F94" s="76">
        <f t="shared" si="10"/>
        <v>0</v>
      </c>
    </row>
    <row r="95" spans="1:6" s="40" customFormat="1" ht="10.199999999999999" x14ac:dyDescent="0.2">
      <c r="A95" s="131"/>
      <c r="B95" s="91"/>
      <c r="C95" s="335"/>
      <c r="D95" s="72"/>
      <c r="E95" s="336"/>
      <c r="F95" s="76">
        <f t="shared" si="10"/>
        <v>0</v>
      </c>
    </row>
    <row r="96" spans="1:6" s="40" customFormat="1" ht="20.399999999999999" x14ac:dyDescent="0.2">
      <c r="A96" s="131"/>
      <c r="B96" s="182" t="s">
        <v>316</v>
      </c>
      <c r="C96" s="335"/>
      <c r="D96" s="181">
        <v>2824</v>
      </c>
      <c r="E96" s="336">
        <f t="shared" ref="E96:E101" si="12">C96*D96</f>
        <v>0</v>
      </c>
      <c r="F96" s="76">
        <f t="shared" si="10"/>
        <v>0</v>
      </c>
    </row>
    <row r="97" spans="1:6" s="40" customFormat="1" ht="20.399999999999999" x14ac:dyDescent="0.2">
      <c r="A97" s="131"/>
      <c r="B97" s="91" t="s">
        <v>317</v>
      </c>
      <c r="C97" s="335"/>
      <c r="D97" s="181">
        <v>4303</v>
      </c>
      <c r="E97" s="336">
        <f t="shared" si="12"/>
        <v>0</v>
      </c>
      <c r="F97" s="72"/>
    </row>
    <row r="98" spans="1:6" s="40" customFormat="1" ht="20.399999999999999" x14ac:dyDescent="0.2">
      <c r="A98" s="131"/>
      <c r="B98" s="91" t="s">
        <v>318</v>
      </c>
      <c r="C98" s="335"/>
      <c r="D98" s="181">
        <v>4760</v>
      </c>
      <c r="E98" s="336">
        <f t="shared" si="12"/>
        <v>0</v>
      </c>
      <c r="F98" s="368"/>
    </row>
    <row r="99" spans="1:6" s="40" customFormat="1" ht="20.399999999999999" x14ac:dyDescent="0.2">
      <c r="A99" s="131"/>
      <c r="B99" s="91" t="s">
        <v>286</v>
      </c>
      <c r="C99" s="335"/>
      <c r="D99" s="181">
        <v>5217</v>
      </c>
      <c r="E99" s="336">
        <f t="shared" si="12"/>
        <v>0</v>
      </c>
      <c r="F99" s="76">
        <f t="shared" ref="F99:F107" si="13">E99-(E99*2%)</f>
        <v>0</v>
      </c>
    </row>
    <row r="100" spans="1:6" s="40" customFormat="1" ht="20.399999999999999" x14ac:dyDescent="0.2">
      <c r="A100" s="131"/>
      <c r="B100" s="91" t="s">
        <v>287</v>
      </c>
      <c r="C100" s="335"/>
      <c r="D100" s="181">
        <v>5673</v>
      </c>
      <c r="E100" s="336">
        <f t="shared" si="12"/>
        <v>0</v>
      </c>
      <c r="F100" s="76">
        <f t="shared" si="13"/>
        <v>0</v>
      </c>
    </row>
    <row r="101" spans="1:6" s="40" customFormat="1" ht="20.399999999999999" x14ac:dyDescent="0.2">
      <c r="A101" s="131"/>
      <c r="B101" s="91" t="s">
        <v>288</v>
      </c>
      <c r="C101" s="335"/>
      <c r="D101" s="181">
        <v>6131</v>
      </c>
      <c r="E101" s="336">
        <f t="shared" si="12"/>
        <v>0</v>
      </c>
      <c r="F101" s="76">
        <f t="shared" si="13"/>
        <v>0</v>
      </c>
    </row>
    <row r="102" spans="1:6" s="40" customFormat="1" ht="10.199999999999999" x14ac:dyDescent="0.2">
      <c r="A102" s="131"/>
      <c r="B102" s="91"/>
      <c r="C102" s="335"/>
      <c r="D102" s="72"/>
      <c r="E102" s="336"/>
      <c r="F102" s="76"/>
    </row>
    <row r="103" spans="1:6" s="40" customFormat="1" ht="10.199999999999999" x14ac:dyDescent="0.2">
      <c r="A103" s="131"/>
      <c r="B103" s="102" t="s">
        <v>60</v>
      </c>
      <c r="C103" s="335"/>
      <c r="D103" s="68"/>
      <c r="E103" s="92"/>
      <c r="F103" s="92"/>
    </row>
    <row r="104" spans="1:6" s="40" customFormat="1" ht="10.199999999999999" x14ac:dyDescent="0.2">
      <c r="A104" s="131"/>
      <c r="B104" s="91" t="s">
        <v>289</v>
      </c>
      <c r="C104" s="335"/>
      <c r="D104" s="181">
        <v>1043</v>
      </c>
      <c r="E104" s="336">
        <f t="shared" ref="E104:E107" si="14">C104*D104</f>
        <v>0</v>
      </c>
      <c r="F104" s="76">
        <f t="shared" si="13"/>
        <v>0</v>
      </c>
    </row>
    <row r="105" spans="1:6" s="40" customFormat="1" ht="10.199999999999999" x14ac:dyDescent="0.2">
      <c r="A105" s="131"/>
      <c r="B105" s="91" t="s">
        <v>290</v>
      </c>
      <c r="C105" s="335"/>
      <c r="D105" s="181">
        <v>1271</v>
      </c>
      <c r="E105" s="336">
        <f t="shared" si="14"/>
        <v>0</v>
      </c>
      <c r="F105" s="76">
        <f t="shared" si="13"/>
        <v>0</v>
      </c>
    </row>
    <row r="106" spans="1:6" s="40" customFormat="1" ht="10.199999999999999" x14ac:dyDescent="0.2">
      <c r="A106" s="131"/>
      <c r="B106" s="91" t="s">
        <v>61</v>
      </c>
      <c r="C106" s="335"/>
      <c r="D106" s="181">
        <v>1126</v>
      </c>
      <c r="E106" s="336">
        <f t="shared" si="14"/>
        <v>0</v>
      </c>
      <c r="F106" s="76">
        <f t="shared" si="13"/>
        <v>0</v>
      </c>
    </row>
    <row r="107" spans="1:6" s="40" customFormat="1" ht="10.199999999999999" x14ac:dyDescent="0.2">
      <c r="A107" s="131"/>
      <c r="B107" s="91" t="s">
        <v>62</v>
      </c>
      <c r="C107" s="335"/>
      <c r="D107" s="181">
        <v>1355</v>
      </c>
      <c r="E107" s="336">
        <f t="shared" si="14"/>
        <v>0</v>
      </c>
      <c r="F107" s="76">
        <f t="shared" si="13"/>
        <v>0</v>
      </c>
    </row>
    <row r="108" spans="1:6" s="40" customFormat="1" ht="10.199999999999999" x14ac:dyDescent="0.2">
      <c r="A108" s="131"/>
      <c r="B108" s="91"/>
      <c r="C108" s="335"/>
      <c r="D108" s="72"/>
      <c r="E108" s="76"/>
      <c r="F108" s="76"/>
    </row>
    <row r="109" spans="1:6" s="40" customFormat="1" ht="10.199999999999999" x14ac:dyDescent="0.2">
      <c r="A109" s="131"/>
      <c r="B109" s="102" t="s">
        <v>165</v>
      </c>
      <c r="C109" s="335"/>
      <c r="D109" s="68"/>
      <c r="E109" s="92"/>
      <c r="F109" s="380"/>
    </row>
    <row r="110" spans="1:6" s="40" customFormat="1" ht="10.199999999999999" x14ac:dyDescent="0.2">
      <c r="A110" s="131"/>
      <c r="B110" s="382" t="s">
        <v>103</v>
      </c>
      <c r="C110" s="387"/>
      <c r="D110" s="181">
        <v>24514</v>
      </c>
      <c r="E110" s="336">
        <f t="shared" ref="E110" si="15">C110*D110</f>
        <v>0</v>
      </c>
      <c r="F110" s="76">
        <f t="shared" ref="F110" si="16">E110-(E110*2%)</f>
        <v>0</v>
      </c>
    </row>
    <row r="111" spans="1:6" x14ac:dyDescent="0.3">
      <c r="C111" s="388"/>
      <c r="D111" s="388"/>
      <c r="E111" s="388"/>
      <c r="F111" s="72"/>
    </row>
    <row r="112" spans="1:6" s="40" customFormat="1" ht="10.199999999999999" x14ac:dyDescent="0.2">
      <c r="A112" s="130"/>
      <c r="B112" s="314"/>
      <c r="C112" s="338"/>
      <c r="D112" s="72"/>
      <c r="E112" s="72"/>
      <c r="F112" s="72"/>
    </row>
    <row r="113" spans="1:6" s="40" customFormat="1" ht="10.199999999999999" x14ac:dyDescent="0.2">
      <c r="A113" s="131"/>
      <c r="B113" s="383" t="s">
        <v>517</v>
      </c>
      <c r="C113" s="381"/>
      <c r="D113" s="92"/>
      <c r="E113" s="380"/>
      <c r="F113" s="68"/>
    </row>
    <row r="114" spans="1:6" s="40" customFormat="1" ht="10.199999999999999" x14ac:dyDescent="0.2">
      <c r="A114" s="131"/>
      <c r="B114" s="314" t="s">
        <v>486</v>
      </c>
      <c r="C114" s="338">
        <v>1</v>
      </c>
      <c r="D114" s="72"/>
      <c r="E114" s="340">
        <v>1710</v>
      </c>
      <c r="F114" s="76">
        <f t="shared" ref="F114:F120" si="17">E114-(E114*2%)</f>
        <v>1675.8</v>
      </c>
    </row>
    <row r="115" spans="1:6" s="40" customFormat="1" ht="10.199999999999999" x14ac:dyDescent="0.2">
      <c r="A115" s="131"/>
      <c r="B115" s="314" t="s">
        <v>487</v>
      </c>
      <c r="C115" s="338">
        <v>1</v>
      </c>
      <c r="D115" s="72"/>
      <c r="E115" s="340">
        <v>17603</v>
      </c>
      <c r="F115" s="76">
        <f t="shared" si="17"/>
        <v>17250.939999999999</v>
      </c>
    </row>
    <row r="116" spans="1:6" s="40" customFormat="1" ht="10.199999999999999" x14ac:dyDescent="0.2">
      <c r="A116" s="131"/>
      <c r="B116" s="314" t="s">
        <v>488</v>
      </c>
      <c r="C116" s="338">
        <v>1</v>
      </c>
      <c r="D116" s="72"/>
      <c r="E116" s="340">
        <v>-23529</v>
      </c>
      <c r="F116" s="76">
        <f t="shared" si="17"/>
        <v>-23058.42</v>
      </c>
    </row>
    <row r="117" spans="1:6" s="40" customFormat="1" ht="10.199999999999999" x14ac:dyDescent="0.2">
      <c r="A117" s="131"/>
      <c r="B117" s="314" t="s">
        <v>489</v>
      </c>
      <c r="C117" s="338">
        <v>1</v>
      </c>
      <c r="D117" s="72"/>
      <c r="E117" s="340">
        <v>4044</v>
      </c>
      <c r="F117" s="76">
        <f t="shared" si="17"/>
        <v>3963.12</v>
      </c>
    </row>
    <row r="118" spans="1:6" s="40" customFormat="1" ht="10.199999999999999" x14ac:dyDescent="0.2">
      <c r="A118" s="131"/>
      <c r="B118" s="314" t="s">
        <v>490</v>
      </c>
      <c r="C118" s="338">
        <v>1</v>
      </c>
      <c r="D118" s="72"/>
      <c r="E118" s="340">
        <v>3676</v>
      </c>
      <c r="F118" s="76">
        <f t="shared" si="17"/>
        <v>3602.48</v>
      </c>
    </row>
    <row r="119" spans="1:6" s="40" customFormat="1" ht="10.199999999999999" x14ac:dyDescent="0.2">
      <c r="A119" s="131"/>
      <c r="B119" s="314" t="s">
        <v>491</v>
      </c>
      <c r="C119" s="338">
        <v>1</v>
      </c>
      <c r="D119" s="72"/>
      <c r="E119" s="340">
        <v>2206</v>
      </c>
      <c r="F119" s="76">
        <f t="shared" si="17"/>
        <v>2161.88</v>
      </c>
    </row>
    <row r="120" spans="1:6" s="40" customFormat="1" ht="10.8" thickBot="1" x14ac:dyDescent="0.25">
      <c r="A120" s="131"/>
      <c r="B120" s="384" t="s">
        <v>492</v>
      </c>
      <c r="C120" s="389">
        <v>1</v>
      </c>
      <c r="D120" s="390"/>
      <c r="E120" s="391">
        <v>2210</v>
      </c>
      <c r="F120" s="159">
        <f t="shared" si="17"/>
        <v>2165.8000000000002</v>
      </c>
    </row>
    <row r="121" spans="1:6" s="40" customFormat="1" ht="10.199999999999999" x14ac:dyDescent="0.2">
      <c r="A121" s="131"/>
      <c r="B121" s="385" t="s">
        <v>27</v>
      </c>
      <c r="C121" s="362"/>
      <c r="D121" s="112"/>
      <c r="E121" s="112">
        <f>SUM(E24:E120)</f>
        <v>7920</v>
      </c>
      <c r="F121" s="112">
        <f>SUM(F24:F120)</f>
        <v>7761.5999999999995</v>
      </c>
    </row>
    <row r="122" spans="1:6" s="40" customFormat="1" ht="10.8" thickBot="1" x14ac:dyDescent="0.25">
      <c r="A122" s="131"/>
      <c r="B122" s="386" t="s">
        <v>98</v>
      </c>
      <c r="C122" s="389"/>
      <c r="D122" s="390"/>
      <c r="E122" s="159">
        <f>E21</f>
        <v>529181</v>
      </c>
      <c r="F122" s="159">
        <f>F16</f>
        <v>518597.38</v>
      </c>
    </row>
    <row r="123" spans="1:6" s="40" customFormat="1" ht="10.199999999999999" x14ac:dyDescent="0.2">
      <c r="A123" s="131"/>
      <c r="B123" s="232" t="s">
        <v>429</v>
      </c>
      <c r="C123" s="362"/>
      <c r="D123" s="392"/>
      <c r="E123" s="417">
        <f>SUM(E121:E122)</f>
        <v>537101</v>
      </c>
      <c r="F123" s="112">
        <f>SUM(F121:F122)</f>
        <v>526358.98</v>
      </c>
    </row>
    <row r="124" spans="1:6" s="40" customFormat="1" ht="10.199999999999999" x14ac:dyDescent="0.2">
      <c r="A124" s="131"/>
      <c r="B124" s="341"/>
      <c r="C124" s="338"/>
      <c r="D124" s="72"/>
      <c r="E124" s="376"/>
      <c r="F124" s="72"/>
    </row>
    <row r="125" spans="1:6" s="40" customFormat="1" ht="10.199999999999999" x14ac:dyDescent="0.2">
      <c r="A125" s="131"/>
      <c r="B125" s="342" t="s">
        <v>493</v>
      </c>
      <c r="C125" s="338"/>
      <c r="D125" s="72"/>
      <c r="E125" s="376"/>
      <c r="F125" s="72"/>
    </row>
    <row r="126" spans="1:6" s="40" customFormat="1" ht="10.199999999999999" x14ac:dyDescent="0.2">
      <c r="A126" s="131"/>
      <c r="B126" s="343" t="s">
        <v>494</v>
      </c>
      <c r="C126" s="338"/>
      <c r="D126" s="340">
        <v>60919</v>
      </c>
      <c r="E126" s="377">
        <f t="shared" ref="E126:E129" si="18">C126*D126</f>
        <v>0</v>
      </c>
      <c r="F126" s="72"/>
    </row>
    <row r="127" spans="1:6" s="40" customFormat="1" ht="10.199999999999999" x14ac:dyDescent="0.2">
      <c r="A127" s="131"/>
      <c r="B127" s="344" t="s">
        <v>495</v>
      </c>
      <c r="C127" s="338"/>
      <c r="D127" s="340">
        <v>21769</v>
      </c>
      <c r="E127" s="377">
        <f t="shared" si="18"/>
        <v>0</v>
      </c>
      <c r="F127" s="72"/>
    </row>
    <row r="128" spans="1:6" s="40" customFormat="1" ht="10.199999999999999" x14ac:dyDescent="0.2">
      <c r="A128" s="131"/>
      <c r="B128" s="345" t="s">
        <v>496</v>
      </c>
      <c r="C128" s="338"/>
      <c r="D128" s="340">
        <v>32065</v>
      </c>
      <c r="E128" s="377">
        <f t="shared" si="18"/>
        <v>0</v>
      </c>
      <c r="F128" s="379"/>
    </row>
    <row r="129" spans="1:6" s="40" customFormat="1" ht="10.8" thickBot="1" x14ac:dyDescent="0.25">
      <c r="A129" s="131"/>
      <c r="B129" s="346" t="s">
        <v>497</v>
      </c>
      <c r="C129" s="389"/>
      <c r="D129" s="398">
        <v>2618</v>
      </c>
      <c r="E129" s="399">
        <f t="shared" si="18"/>
        <v>0</v>
      </c>
      <c r="F129" s="400"/>
    </row>
    <row r="130" spans="1:6" s="40" customFormat="1" ht="10.199999999999999" x14ac:dyDescent="0.2">
      <c r="A130" s="131"/>
      <c r="B130" s="347" t="s">
        <v>498</v>
      </c>
      <c r="C130" s="362"/>
      <c r="D130" s="397"/>
      <c r="E130" s="393">
        <f>SUM(E123:E129)</f>
        <v>537101</v>
      </c>
      <c r="F130" s="393">
        <f>SUM(F123:F129)</f>
        <v>526358.98</v>
      </c>
    </row>
    <row r="131" spans="1:6" s="40" customFormat="1" ht="10.199999999999999" x14ac:dyDescent="0.2">
      <c r="A131" s="131"/>
      <c r="B131" s="347" t="s">
        <v>499</v>
      </c>
      <c r="C131" s="338"/>
      <c r="D131" s="340"/>
      <c r="E131" s="378">
        <f>SUM(E130)</f>
        <v>537101</v>
      </c>
      <c r="F131" s="378">
        <f>SUM(F130)</f>
        <v>526358.98</v>
      </c>
    </row>
    <row r="132" spans="1:6" s="40" customFormat="1" ht="10.199999999999999" x14ac:dyDescent="0.2">
      <c r="A132" s="131"/>
      <c r="B132" s="348"/>
      <c r="C132" s="339"/>
      <c r="D132" s="76"/>
      <c r="E132" s="378"/>
      <c r="F132" s="379"/>
    </row>
    <row r="133" spans="1:6" s="40" customFormat="1" ht="10.199999999999999" x14ac:dyDescent="0.2">
      <c r="A133" s="131"/>
      <c r="B133" s="348" t="s">
        <v>500</v>
      </c>
      <c r="C133" s="339">
        <v>0</v>
      </c>
      <c r="D133" s="76">
        <f>(E131*C133)</f>
        <v>0</v>
      </c>
      <c r="E133" s="378">
        <f>E131-D133</f>
        <v>537101</v>
      </c>
      <c r="F133" s="394">
        <f>F131-(F131*C133)</f>
        <v>526358.98</v>
      </c>
    </row>
    <row r="134" spans="1:6" s="40" customFormat="1" ht="10.199999999999999" x14ac:dyDescent="0.2">
      <c r="A134" s="131"/>
      <c r="B134" s="348"/>
      <c r="C134" s="339"/>
      <c r="D134" s="76"/>
      <c r="E134" s="378"/>
      <c r="F134" s="379"/>
    </row>
    <row r="135" spans="1:6" s="40" customFormat="1" ht="10.199999999999999" x14ac:dyDescent="0.2">
      <c r="A135" s="131"/>
      <c r="B135" s="349" t="s">
        <v>100</v>
      </c>
      <c r="C135" s="338"/>
      <c r="D135" s="72"/>
      <c r="E135" s="314"/>
      <c r="F135" s="379"/>
    </row>
    <row r="136" spans="1:6" s="40" customFormat="1" ht="10.199999999999999" x14ac:dyDescent="0.2">
      <c r="A136" s="131"/>
      <c r="B136" s="350" t="s">
        <v>101</v>
      </c>
      <c r="C136" s="338"/>
      <c r="D136" s="72"/>
      <c r="E136" s="314"/>
      <c r="F136" s="379"/>
    </row>
    <row r="137" spans="1:6" s="40" customFormat="1" ht="10.199999999999999" x14ac:dyDescent="0.2">
      <c r="A137" s="131"/>
      <c r="B137" s="232"/>
      <c r="C137" s="338"/>
      <c r="D137" s="72"/>
      <c r="E137" s="314"/>
      <c r="F137" s="379"/>
    </row>
    <row r="138" spans="1:6" s="40" customFormat="1" ht="20.399999999999999" x14ac:dyDescent="0.2">
      <c r="A138" s="131"/>
      <c r="B138" s="348" t="s">
        <v>167</v>
      </c>
      <c r="C138" s="338">
        <v>0</v>
      </c>
      <c r="D138" s="340">
        <v>21</v>
      </c>
      <c r="E138" s="377">
        <f>C138*D138</f>
        <v>0</v>
      </c>
      <c r="F138" s="379"/>
    </row>
    <row r="139" spans="1:6" s="40" customFormat="1" ht="10.199999999999999" x14ac:dyDescent="0.2">
      <c r="A139" s="131"/>
      <c r="B139" s="125" t="s">
        <v>1</v>
      </c>
      <c r="C139" s="45"/>
      <c r="E139" s="367">
        <f>SUM(E133:E138)</f>
        <v>537101</v>
      </c>
      <c r="F139" s="395">
        <f>SUM(F133:F138)</f>
        <v>526358.98</v>
      </c>
    </row>
    <row r="140" spans="1:6" x14ac:dyDescent="0.3">
      <c r="F140" s="141"/>
    </row>
    <row r="141" spans="1:6" x14ac:dyDescent="0.3">
      <c r="E141" s="45" t="s">
        <v>428</v>
      </c>
      <c r="F141" s="396" t="s">
        <v>438</v>
      </c>
    </row>
    <row r="142" spans="1:6" x14ac:dyDescent="0.3">
      <c r="E142" s="40"/>
      <c r="F142" s="141"/>
    </row>
    <row r="143" spans="1:6" x14ac:dyDescent="0.3">
      <c r="F143" s="141"/>
    </row>
    <row r="144" spans="1:6" x14ac:dyDescent="0.3">
      <c r="F144" s="141"/>
    </row>
    <row r="145" spans="6:6" x14ac:dyDescent="0.3">
      <c r="F145" s="141"/>
    </row>
    <row r="146" spans="6:6" x14ac:dyDescent="0.3">
      <c r="F146" s="141"/>
    </row>
    <row r="147" spans="6:6" x14ac:dyDescent="0.3">
      <c r="F147" s="141"/>
    </row>
  </sheetData>
  <sheetProtection sheet="1" objects="1" scenarios="1"/>
  <mergeCells count="10">
    <mergeCell ref="A11:B11"/>
    <mergeCell ref="A12:B12"/>
    <mergeCell ref="A13:B13"/>
    <mergeCell ref="B18:E18"/>
    <mergeCell ref="C4:D4"/>
    <mergeCell ref="C5:D5"/>
    <mergeCell ref="C6:D6"/>
    <mergeCell ref="C7:D7"/>
    <mergeCell ref="C8:D8"/>
    <mergeCell ref="A10:B10"/>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740534654E2141AE64D26A479247F3" ma:contentTypeVersion="4" ma:contentTypeDescription="Create a new document." ma:contentTypeScope="" ma:versionID="9759c9bcee966fcf912bd4e69a28744f">
  <xsd:schema xmlns:xsd="http://www.w3.org/2001/XMLSchema" xmlns:xs="http://www.w3.org/2001/XMLSchema" xmlns:p="http://schemas.microsoft.com/office/2006/metadata/properties" xmlns:ns2="5fb18487-6d53-4b23-93af-d97a41fd9704" targetNamespace="http://schemas.microsoft.com/office/2006/metadata/properties" ma:root="true" ma:fieldsID="554c921423ab8a100be5fc73165df01a" ns2:_="">
    <xsd:import namespace="5fb18487-6d53-4b23-93af-d97a41fd970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b18487-6d53-4b23-93af-d97a41fd97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C4ED22-F3AC-4E2A-93D8-073A283E0EE7}"/>
</file>

<file path=customXml/itemProps2.xml><?xml version="1.0" encoding="utf-8"?>
<ds:datastoreItem xmlns:ds="http://schemas.openxmlformats.org/officeDocument/2006/customXml" ds:itemID="{AE2B57CB-4F9A-4BA7-8433-92919AA68CF8}"/>
</file>

<file path=customXml/itemProps3.xml><?xml version="1.0" encoding="utf-8"?>
<ds:datastoreItem xmlns:ds="http://schemas.openxmlformats.org/officeDocument/2006/customXml" ds:itemID="{2E9ED3A5-3B8E-4D66-880E-718946B73B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8</vt:i4>
      </vt:variant>
    </vt:vector>
  </HeadingPairs>
  <TitlesOfParts>
    <vt:vector size="30" baseType="lpstr">
      <vt:lpstr>Price Summary</vt:lpstr>
      <vt:lpstr>MB6P</vt:lpstr>
      <vt:lpstr>MB5</vt:lpstr>
      <vt:lpstr>MB4 Blower</vt:lpstr>
      <vt:lpstr>OSK H-Series Blower</vt:lpstr>
      <vt:lpstr>MB3 Broom</vt:lpstr>
      <vt:lpstr>MB3 Plow</vt:lpstr>
      <vt:lpstr>MB2</vt:lpstr>
      <vt:lpstr>MB2 Deicer Sprdr</vt:lpstr>
      <vt:lpstr>M-B All Wheel Steer Kit</vt:lpstr>
      <vt:lpstr>North Star</vt:lpstr>
      <vt:lpstr>MB Deicer</vt:lpstr>
      <vt:lpstr>CRDL</vt:lpstr>
      <vt:lpstr>TTB</vt:lpstr>
      <vt:lpstr>TOWV</vt:lpstr>
      <vt:lpstr>TOWGA</vt:lpstr>
      <vt:lpstr>4600 Pivot</vt:lpstr>
      <vt:lpstr>TRT</vt:lpstr>
      <vt:lpstr>P5000</vt:lpstr>
      <vt:lpstr>P5500-C</vt:lpstr>
      <vt:lpstr>P3UB Scraper</vt:lpstr>
      <vt:lpstr>P8200-R</vt:lpstr>
      <vt:lpstr>'4600 Pivot'!Print_Area</vt:lpstr>
      <vt:lpstr>'MB2'!Print_Area</vt:lpstr>
      <vt:lpstr>'MB5'!Print_Area</vt:lpstr>
      <vt:lpstr>'North Star'!Print_Area</vt:lpstr>
      <vt:lpstr>'Price Summary'!Print_Area</vt:lpstr>
      <vt:lpstr>TOWGA!Print_Area</vt:lpstr>
      <vt:lpstr>TOWV!Print_Area</vt:lpstr>
      <vt:lpstr>TTB!Print_Area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Rose Shrimp</dc:creator>
  <cp:lastModifiedBy>Witty, Neal</cp:lastModifiedBy>
  <cp:lastPrinted>2021-09-01T14:13:57Z</cp:lastPrinted>
  <dcterms:created xsi:type="dcterms:W3CDTF">2012-12-05T21:09:30Z</dcterms:created>
  <dcterms:modified xsi:type="dcterms:W3CDTF">2025-01-08T19:15:43Z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0x0101000D740534654E2141AE64D26A479247F3</vt:lpwstr>
  </property>
</Properties>
</file>